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8f793ac1a6805b/Documents/AAT Business/Mebz Web/"/>
    </mc:Choice>
  </mc:AlternateContent>
  <xr:revisionPtr revIDLastSave="1058" documentId="8_{E20E56E6-D993-43A0-BE1C-72E9BCB66C02}" xr6:coauthVersionLast="47" xr6:coauthVersionMax="47" xr10:uidLastSave="{34F3B09E-AF90-40BB-9AA0-A04A87B95811}"/>
  <bookViews>
    <workbookView xWindow="-108" yWindow="-108" windowWidth="23256" windowHeight="12456" xr2:uid="{A1B970D9-EEC3-44E3-BB68-7728E37A06A4}"/>
  </bookViews>
  <sheets>
    <sheet name="Task 5 Instructions" sheetId="7" r:id="rId1"/>
    <sheet name="Assembly" sheetId="8" r:id="rId2"/>
    <sheet name="Cash Budget" sheetId="18" r:id="rId3"/>
    <sheet name="Assembly - Solution" sheetId="15" r:id="rId4"/>
    <sheet name="Cash Budget - Solution" sheetId="19" r:id="rId5"/>
    <sheet name="Screen shot for goal seek" sheetId="24" r:id="rId6"/>
    <sheet name="Task 5 - Marking Scheme" sheetId="10" r:id="rId7"/>
    <sheet name="Task 6 Instructions" sheetId="1" r:id="rId8"/>
    <sheet name="Operating budget" sheetId="2" r:id="rId9"/>
    <sheet name="Operating budget - Solution" sheetId="20" r:id="rId10"/>
    <sheet name="Task 6 - Marking Scheme" sheetId="4" r:id="rId11"/>
  </sheet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9" l="1"/>
  <c r="C16" i="19"/>
  <c r="B16" i="19"/>
  <c r="D6" i="19"/>
  <c r="C6" i="19"/>
  <c r="B6" i="19"/>
  <c r="D5" i="19"/>
  <c r="C5" i="19"/>
  <c r="B5" i="19"/>
  <c r="D6" i="18"/>
  <c r="C6" i="18"/>
  <c r="B6" i="18"/>
  <c r="D5" i="18"/>
  <c r="C5" i="18"/>
  <c r="B5" i="18"/>
  <c r="D16" i="18"/>
  <c r="C16" i="18"/>
  <c r="B16" i="18"/>
  <c r="B7" i="19" l="1"/>
  <c r="B19" i="19" s="1"/>
  <c r="B20" i="19" s="1"/>
  <c r="C18" i="19" s="1"/>
  <c r="D7" i="19"/>
  <c r="D19" i="19" s="1"/>
  <c r="C7" i="19"/>
  <c r="C19" i="19" s="1"/>
  <c r="B7" i="18"/>
  <c r="B19" i="18" s="1"/>
  <c r="B20" i="18" s="1"/>
  <c r="C18" i="18" s="1"/>
  <c r="C7" i="18"/>
  <c r="C19" i="18" s="1"/>
  <c r="D7" i="18"/>
  <c r="D19" i="18" s="1"/>
  <c r="C20" i="19" l="1"/>
  <c r="D18" i="19" s="1"/>
  <c r="D20" i="19" s="1"/>
  <c r="C20" i="18"/>
  <c r="D18" i="18" s="1"/>
  <c r="D20" i="18" s="1"/>
  <c r="G7" i="20" l="1"/>
  <c r="G8" i="20"/>
  <c r="G9" i="20"/>
  <c r="G10" i="20"/>
  <c r="G11" i="20"/>
  <c r="G13" i="20"/>
  <c r="G14" i="20"/>
  <c r="G15" i="20"/>
  <c r="G16" i="20"/>
  <c r="G17" i="20"/>
  <c r="D13" i="2"/>
  <c r="D13" i="20"/>
  <c r="G5" i="20"/>
  <c r="C14" i="20"/>
  <c r="E14" i="20" s="1"/>
  <c r="C15" i="20"/>
  <c r="E15" i="20" s="1"/>
  <c r="C16" i="20"/>
  <c r="E16" i="20" s="1"/>
  <c r="C13" i="20"/>
  <c r="D1" i="20"/>
  <c r="C10" i="20" s="1"/>
  <c r="E10" i="20" s="1"/>
  <c r="D11" i="20"/>
  <c r="B11" i="20"/>
  <c r="B17" i="20" s="1"/>
  <c r="D11" i="2"/>
  <c r="B11" i="2"/>
  <c r="B17" i="2" s="1"/>
  <c r="C11" i="2"/>
  <c r="C17" i="2" s="1"/>
  <c r="D17" i="20" l="1"/>
  <c r="E13" i="20"/>
  <c r="D17" i="2"/>
  <c r="C9" i="20"/>
  <c r="E9" i="20" s="1"/>
  <c r="C8" i="20"/>
  <c r="E8" i="20" s="1"/>
  <c r="C7" i="20"/>
  <c r="E7" i="20" s="1"/>
  <c r="F16" i="20"/>
  <c r="F15" i="20"/>
  <c r="F10" i="20"/>
  <c r="F14" i="20"/>
  <c r="C5" i="20"/>
  <c r="C198" i="15"/>
  <c r="C199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200" i="15"/>
  <c r="C201" i="15"/>
  <c r="C202" i="15"/>
  <c r="C203" i="15"/>
  <c r="C4" i="15"/>
  <c r="F13" i="20" l="1"/>
  <c r="F8" i="20"/>
  <c r="F7" i="20"/>
  <c r="F9" i="20"/>
  <c r="C11" i="20"/>
  <c r="E5" i="20"/>
  <c r="F5" i="20" l="1"/>
  <c r="C17" i="20"/>
  <c r="E17" i="20" s="1"/>
  <c r="E11" i="20"/>
  <c r="F11" i="20" l="1"/>
  <c r="F17" i="20"/>
</calcChain>
</file>

<file path=xl/sharedStrings.xml><?xml version="1.0" encoding="utf-8"?>
<sst xmlns="http://schemas.openxmlformats.org/spreadsheetml/2006/main" count="1906" uniqueCount="138">
  <si>
    <t>Marks</t>
  </si>
  <si>
    <t>Accounting Marks</t>
  </si>
  <si>
    <t>Spreadsheet Marks</t>
  </si>
  <si>
    <t>Task instructions</t>
  </si>
  <si>
    <t>Plant</t>
  </si>
  <si>
    <t>Plant A</t>
  </si>
  <si>
    <t>AZ102</t>
  </si>
  <si>
    <t>A. Haste</t>
  </si>
  <si>
    <t>Plant C</t>
  </si>
  <si>
    <t>AZ104</t>
  </si>
  <si>
    <t>G. White</t>
  </si>
  <si>
    <t>AZ105</t>
  </si>
  <si>
    <t>S. Motivated</t>
  </si>
  <si>
    <t>Plant D</t>
  </si>
  <si>
    <t>J. Smith</t>
  </si>
  <si>
    <t>M. Huck</t>
  </si>
  <si>
    <t>Plant B</t>
  </si>
  <si>
    <t>A. Jones</t>
  </si>
  <si>
    <t>S. Haque</t>
  </si>
  <si>
    <t>F. Webb</t>
  </si>
  <si>
    <t>A. Zelinski</t>
  </si>
  <si>
    <t>A. Bi Yasin</t>
  </si>
  <si>
    <t>H. Turner</t>
  </si>
  <si>
    <t>B. Johnson</t>
  </si>
  <si>
    <t>W. Rooney</t>
  </si>
  <si>
    <t>M. Messi</t>
  </si>
  <si>
    <t>G. Round</t>
  </si>
  <si>
    <t>A. Kawinski</t>
  </si>
  <si>
    <t>S. Owen</t>
  </si>
  <si>
    <t>R. Harris</t>
  </si>
  <si>
    <t>AZ101</t>
  </si>
  <si>
    <t>AZ103</t>
  </si>
  <si>
    <t>W. Brick</t>
  </si>
  <si>
    <t>P. Didley</t>
  </si>
  <si>
    <t>Week 1</t>
  </si>
  <si>
    <t>Week 2</t>
  </si>
  <si>
    <t>Week 3</t>
  </si>
  <si>
    <t>Week 4</t>
  </si>
  <si>
    <t>Week 5</t>
  </si>
  <si>
    <t>Week 6</t>
  </si>
  <si>
    <t>Employee name</t>
  </si>
  <si>
    <t>Type of product</t>
  </si>
  <si>
    <t>Week number</t>
  </si>
  <si>
    <t>Grand Total</t>
  </si>
  <si>
    <t>Part (a)</t>
  </si>
  <si>
    <t>Part (b)</t>
  </si>
  <si>
    <t>£</t>
  </si>
  <si>
    <t>Double Bubbles</t>
  </si>
  <si>
    <t>Boxes packed</t>
  </si>
  <si>
    <t>Nuro Darts</t>
  </si>
  <si>
    <t>Water Guns</t>
  </si>
  <si>
    <t>Star Blazer X Pack</t>
  </si>
  <si>
    <t>Star Blazer</t>
  </si>
  <si>
    <t xml:space="preserve">A manufacturer makes children's toys in four manufacturing plants.  It has compiled data for the number of boxes packed by each assembly employee for a six week period. </t>
  </si>
  <si>
    <r>
      <rPr>
        <b/>
        <sz val="16"/>
        <rFont val="Calibri"/>
        <family val="2"/>
        <scheme val="minor"/>
      </rPr>
      <t xml:space="preserve">(a) </t>
    </r>
    <r>
      <rPr>
        <sz val="16"/>
        <rFont val="Calibri"/>
        <family val="2"/>
        <scheme val="minor"/>
      </rPr>
      <t xml:space="preserve">Complete the following in the ‘Assembly’ worksheet. </t>
    </r>
  </si>
  <si>
    <t>Number of duplicates found</t>
  </si>
  <si>
    <t>Product description</t>
  </si>
  <si>
    <t>Row Labels</t>
  </si>
  <si>
    <t>Sum of Boxes packed</t>
  </si>
  <si>
    <r>
      <rPr>
        <b/>
        <sz val="16"/>
        <rFont val="Calibri"/>
        <family val="2"/>
        <scheme val="minor"/>
      </rPr>
      <t>(i) Use a VLOOKUP formula in cell C4 that looks up the type of product in cell B4 and returns the product description from the table H3:I8 . Copy your VLOOKUP formula in cell C4 and paste to cells C5:C229.</t>
    </r>
    <r>
      <rPr>
        <sz val="16"/>
        <rFont val="Calibri"/>
        <family val="2"/>
        <scheme val="minor"/>
      </rPr>
      <t xml:space="preserve"> (3 marks)</t>
    </r>
  </si>
  <si>
    <r>
      <rPr>
        <b/>
        <sz val="16"/>
        <rFont val="Calibri"/>
        <family val="2"/>
        <scheme val="minor"/>
      </rPr>
      <t xml:space="preserve">(ii) Use the Remove Duplicates tool to remove all identical rows included in cells A3:F229.  Enter the number of duplicates removed in cell A1. </t>
    </r>
    <r>
      <rPr>
        <sz val="16"/>
        <rFont val="Calibri"/>
        <family val="2"/>
        <scheme val="minor"/>
      </rPr>
      <t>(2 marks)</t>
    </r>
  </si>
  <si>
    <r>
      <rPr>
        <b/>
        <sz val="16"/>
        <rFont val="Calibri"/>
        <family val="2"/>
        <scheme val="minor"/>
      </rPr>
      <t xml:space="preserve">(iii) Produce a Pivot Chart that shows the number of boxes packed on the Y axis and the product description on the X axis.  Add a filter to the chart for the week number.  Add a chart title called 'Products Assembled' and format this text to bold and font size 14. Filter the chart to include only week 1 data. Remove any legend from the chart. </t>
    </r>
    <r>
      <rPr>
        <sz val="16"/>
        <rFont val="Calibri"/>
        <family val="2"/>
        <scheme val="minor"/>
      </rPr>
      <t>(6 marks)</t>
    </r>
  </si>
  <si>
    <t>Mock Five - Task 5 (16 marks)</t>
  </si>
  <si>
    <t>(i) Use a VLOOKUP formula in cell C4 that looks up the type of product in cell B4 and returns the product description from the table H3:I8 . Copy your VLOOKUP formula in cell C4 and paste to cells C5:C229. 2 x marks for a VLOOKUP formula. 1 x mark to copy and paste your formula.</t>
  </si>
  <si>
    <t xml:space="preserve">(ii) Use the Remove Duplicates tool to remove all identical rows included in cells A3:F229.  Enter the number of duplicates removed in cell A1. </t>
  </si>
  <si>
    <t>(iii) Produce a Pivot Chart that shows the number of boxes packed on the Y axis and the product description on the X axis.  Add a filter to the chart for the week number.  Add a chart title called 'Products Assembled' and format this text to bold and font size 14. Filter the chart to include only week 1 data. Remove any legend from the chart.  2 x marks for a chart with the correct Y and X axis. 1 x mark to add a filter for the week number.  1 x mark for a chart title if formatted correctly.  1 x mark to remove the legend from the chart.  1 x mark to filter the chart to include only week 1 data.</t>
  </si>
  <si>
    <t>Operating Statement</t>
  </si>
  <si>
    <t>Variance £</t>
  </si>
  <si>
    <t>Sales income</t>
  </si>
  <si>
    <t>Adverse</t>
  </si>
  <si>
    <t>Favourable</t>
  </si>
  <si>
    <t>Sales manager</t>
  </si>
  <si>
    <t>Production manager</t>
  </si>
  <si>
    <t>Less: Variable costs</t>
  </si>
  <si>
    <t>Raw materials</t>
  </si>
  <si>
    <t>Components</t>
  </si>
  <si>
    <t>Production wages</t>
  </si>
  <si>
    <t>Energy</t>
  </si>
  <si>
    <t>Contribution</t>
  </si>
  <si>
    <t>Less: Fixed costs</t>
  </si>
  <si>
    <t>Rent</t>
  </si>
  <si>
    <t>Depreciation charges</t>
  </si>
  <si>
    <t>Light and heat</t>
  </si>
  <si>
    <t>Other costs</t>
  </si>
  <si>
    <t>Net profit</t>
  </si>
  <si>
    <t>Significant/                   Not significant</t>
  </si>
  <si>
    <t>Sales volume (units)</t>
  </si>
  <si>
    <t>Flexed Budget £</t>
  </si>
  <si>
    <t>Actual £</t>
  </si>
  <si>
    <t xml:space="preserve">Original Budget £                        </t>
  </si>
  <si>
    <t>Flexed budget volume as a percentage of original budget volume</t>
  </si>
  <si>
    <t>Mock Five - Task 6 (16 marks)</t>
  </si>
  <si>
    <t>Complete the following in the ‘Operating budget’ worksheet.</t>
  </si>
  <si>
    <r>
      <rPr>
        <b/>
        <sz val="16"/>
        <rFont val="Calibri"/>
        <family val="2"/>
        <scheme val="minor"/>
      </rPr>
      <t>(i) In cell D1, calculate the flexed budget volume (cell C3) as a percentage of original budget volume (cell B3).  Format cell D1 to the nearest whole percentage.</t>
    </r>
    <r>
      <rPr>
        <sz val="16"/>
        <rFont val="Calibri"/>
        <family val="2"/>
        <scheme val="minor"/>
      </rPr>
      <t xml:space="preserve">   (2 marks)</t>
    </r>
  </si>
  <si>
    <t>Variance as a percentage of flexed budget %</t>
  </si>
  <si>
    <r>
      <rPr>
        <b/>
        <sz val="16"/>
        <rFont val="Calibri"/>
        <family val="2"/>
        <scheme val="minor"/>
      </rPr>
      <t xml:space="preserve">(iii) Use formulas in cells C13:C16 to complete the flexed budget.  </t>
    </r>
    <r>
      <rPr>
        <sz val="16"/>
        <rFont val="Calibri"/>
        <family val="2"/>
        <scheme val="minor"/>
      </rPr>
      <t>(2 marks)</t>
    </r>
  </si>
  <si>
    <r>
      <rPr>
        <b/>
        <sz val="16"/>
        <rFont val="Calibri"/>
        <family val="2"/>
        <scheme val="minor"/>
      </rPr>
      <t xml:space="preserve">(ii) Use formulas in cells C5 and C7:C10 to complete the flexed budget.  Each formula must contain a reference to cell D1.  </t>
    </r>
    <r>
      <rPr>
        <sz val="16"/>
        <rFont val="Calibri"/>
        <family val="2"/>
        <scheme val="minor"/>
      </rPr>
      <t>(2 marks)</t>
    </r>
  </si>
  <si>
    <r>
      <rPr>
        <b/>
        <sz val="16"/>
        <rFont val="Calibri"/>
        <family val="2"/>
        <scheme val="minor"/>
      </rPr>
      <t xml:space="preserve">(v) Use formulas in cells F5, F7:F11 and F13:F17 to calculate each variance as a percentage of flexed budget.  Adverse variances must show a minus sign.  </t>
    </r>
    <r>
      <rPr>
        <sz val="16"/>
        <rFont val="Calibri"/>
        <family val="2"/>
        <scheme val="minor"/>
      </rPr>
      <t>(2 marks)</t>
    </r>
  </si>
  <si>
    <r>
      <rPr>
        <b/>
        <sz val="16"/>
        <rFont val="Calibri"/>
        <family val="2"/>
        <scheme val="minor"/>
      </rPr>
      <t xml:space="preserve">(iv) Use formulas in cells E5, E7:E11 and E13:E17 to calculate each variance.  Adverse variances must show a minus sign.  </t>
    </r>
    <r>
      <rPr>
        <sz val="16"/>
        <rFont val="Calibri"/>
        <family val="2"/>
        <scheme val="minor"/>
      </rPr>
      <t>(4 marks)</t>
    </r>
  </si>
  <si>
    <r>
      <rPr>
        <b/>
        <sz val="16"/>
        <rFont val="Calibri"/>
        <family val="2"/>
        <scheme val="minor"/>
      </rPr>
      <t xml:space="preserve">(vi) Use an IF formula in cell G5.  If the size (£) of the sales variance is worse than £50,000 adverse AND the sales variance as a percentage of flexed budget is worse than 20% adverse, your IF statement should show the text 'Significant', else show the text 'Not significant'.  Copy your formula in cell G5 and paste to cells G7:G11 and G13:G17. </t>
    </r>
    <r>
      <rPr>
        <sz val="16"/>
        <rFont val="Calibri"/>
        <family val="2"/>
        <scheme val="minor"/>
      </rPr>
      <t>(4 marks)</t>
    </r>
  </si>
  <si>
    <t>(iii) Use formulas in cells C13:C16 to complete the flexed budget. 1/2 mark for the use of equal in each formula.</t>
  </si>
  <si>
    <t>(iv) Use formulas in cells E5, E7:E11 and E13:E17 to calculate each variance.  Adverse variances must show a minus sign. 1 x mark for the sales variance.  1 x mark for the contribution variance.  1 x mark for the profit variance.  1 x mark maximum for all cost variances.</t>
  </si>
  <si>
    <t>(i) In cell D1, calculate the flexed budget volume (cell C3) as a percentage of original budget volume (cell B3).  1 x mark.  Format cell D1 to the nearest whole percentage. 1 x mark.</t>
  </si>
  <si>
    <t>(ii) Use formulas in cells C5 and C7:C10 to complete the flexed budget.  Each formula must contain a reference to cell D1. 2 x marks given if all formula achieve a correct outcome and reference cell D1.</t>
  </si>
  <si>
    <t>(v) Use formulas in cells F5, F7:F11 and F13:F17 to calculate each variance as a percentage of flexed budget.  Adverse variances must show a minus sign. 2 x marks if all percentages are correct.</t>
  </si>
  <si>
    <t>(vi) Use an IF formula in cell G5.  If the size (£) of the sales variance is worse than £50,000 adverse AND the sales variance as a percentage of flexed budget is worse than 20% adverse, your IF statement should show the text 'Significant', else show the text 'Not significant'.  3 x marks.  Any IF formula is acceptable providing it achieves the correct outcome.  Copy your formula in cell G5 and paste to cells G7:G11 and G13:G17. 1 x mark.</t>
  </si>
  <si>
    <t xml:space="preserve">Cash budget </t>
  </si>
  <si>
    <t>Monthly sales</t>
  </si>
  <si>
    <t xml:space="preserve">           £</t>
  </si>
  <si>
    <t>Cash receipts</t>
  </si>
  <si>
    <t>Sales receipts in the month of sale</t>
  </si>
  <si>
    <t>Sales receipts from the previous month of sale</t>
  </si>
  <si>
    <t>Total cash receipts</t>
  </si>
  <si>
    <t>Cash payments</t>
  </si>
  <si>
    <t>Staff wages</t>
  </si>
  <si>
    <t>70% of sales are paid for in the month of sale,  customers are allowed a 5% discount.</t>
  </si>
  <si>
    <t>Payments to suppliers</t>
  </si>
  <si>
    <t>Rent, light and heat</t>
  </si>
  <si>
    <t>Advertising</t>
  </si>
  <si>
    <t>Office expenses</t>
  </si>
  <si>
    <t>Drawings</t>
  </si>
  <si>
    <t>Total cash payments</t>
  </si>
  <si>
    <t>Opening cash balance</t>
  </si>
  <si>
    <t>Cash inflow/(outflow) for the month</t>
  </si>
  <si>
    <t>Closing cash balance</t>
  </si>
  <si>
    <t>Cash receipts (assumptions):</t>
  </si>
  <si>
    <r>
      <rPr>
        <b/>
        <sz val="16"/>
        <rFont val="Calibri"/>
        <family val="2"/>
        <scheme val="minor"/>
      </rPr>
      <t xml:space="preserve">(b) </t>
    </r>
    <r>
      <rPr>
        <sz val="16"/>
        <rFont val="Calibri"/>
        <family val="2"/>
        <scheme val="minor"/>
      </rPr>
      <t xml:space="preserve">Complete the following in the 'Cash Budget’ worksheet. </t>
    </r>
  </si>
  <si>
    <r>
      <t xml:space="preserve">(ii) Format cells A2:D20 to add an outline and inside border to these cells. </t>
    </r>
    <r>
      <rPr>
        <sz val="16"/>
        <rFont val="Calibri"/>
        <family val="2"/>
        <scheme val="minor"/>
      </rPr>
      <t>(1 mark)</t>
    </r>
  </si>
  <si>
    <t>30% of sales are paid for in the following month of sale, 20% of these sales will be irrecoverable.</t>
  </si>
  <si>
    <t>July</t>
  </si>
  <si>
    <t>August</t>
  </si>
  <si>
    <t>September</t>
  </si>
  <si>
    <t>October</t>
  </si>
  <si>
    <r>
      <rPr>
        <b/>
        <sz val="16"/>
        <rFont val="Calibri"/>
        <family val="2"/>
        <scheme val="minor"/>
      </rPr>
      <t xml:space="preserve">(i) Use CONDITIONAL FORMATTING for cells B20:D20.  If a closing cash balance is positive then format font colour to green and bolded. If a closing cash balance is negative then format font colour to red and bolded. </t>
    </r>
    <r>
      <rPr>
        <sz val="16"/>
        <rFont val="Calibri"/>
        <family val="2"/>
        <scheme val="minor"/>
      </rPr>
      <t>(2 marks)</t>
    </r>
  </si>
  <si>
    <r>
      <t xml:space="preserve">(iii) Use GOAL SEEK to change the percentage of sales received in cell F10 to achieve a goal of a £5,000 positive closing cash balance in cell D20.  </t>
    </r>
    <r>
      <rPr>
        <sz val="16"/>
        <rFont val="Calibri"/>
        <family val="2"/>
        <scheme val="minor"/>
      </rPr>
      <t>(2 marks)</t>
    </r>
  </si>
  <si>
    <t>(i) Use CONDITIONAL FORMATTING for cells B20:D20.  If a closing cash balance is positive then format font colour to green and bolded. If a closing cash balance is negative then format font colour to red and bolded. 1 x mark each for a correct green and red conditional format rule added.</t>
  </si>
  <si>
    <t>(ii) Format cells A2:D20 to add an outline and inside border to these cells. 1 x mark.</t>
  </si>
  <si>
    <t xml:space="preserve">(iii) Use GOAL SEEK to change the percentage of sales received in cell F10 to achieve a goal of a £5,000 positive closing cash balance in cell D20.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</si>
</sst>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sz val="14"/>
      <name val="Calibri"/>
      <family val="2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2" fillId="2" borderId="0" xfId="0" applyNumberFormat="1" applyFont="1" applyFill="1" applyAlignment="1">
      <alignment horizontal="justify" vertical="center" wrapText="1"/>
    </xf>
    <xf numFmtId="0" fontId="0" fillId="0" borderId="0" xfId="0" applyAlignment="1">
      <alignment horizont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3" fontId="11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1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14" fillId="0" borderId="4" xfId="0" applyFont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9" fillId="0" borderId="1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3" fontId="11" fillId="2" borderId="4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3" fontId="11" fillId="4" borderId="4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5" fontId="11" fillId="0" borderId="4" xfId="0" applyNumberFormat="1" applyFont="1" applyBorder="1" applyAlignment="1">
      <alignment vertical="center"/>
    </xf>
    <xf numFmtId="165" fontId="11" fillId="4" borderId="4" xfId="0" applyNumberFormat="1" applyFont="1" applyFill="1" applyBorder="1" applyAlignment="1">
      <alignment vertical="center"/>
    </xf>
    <xf numFmtId="165" fontId="10" fillId="4" borderId="4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9" fontId="11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3" fontId="0" fillId="0" borderId="0" xfId="0" applyNumberFormat="1"/>
    <xf numFmtId="10" fontId="14" fillId="0" borderId="0" xfId="0" applyNumberFormat="1" applyFont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[Mock Exam Five - Task 5 ^0 6 Task Activities and Solutions.xlsx]Assembly - Solution!PivotTable6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Products Assembled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'Assembly - Solution'!$I$11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'Assembly - Solution'!$H$12:$H$15</c:f>
              <c:strCache>
                <c:ptCount val="3"/>
                <c:pt idx="0">
                  <c:v>Nuro Darts</c:v>
                </c:pt>
                <c:pt idx="1">
                  <c:v>Star Blazer X Pack</c:v>
                </c:pt>
                <c:pt idx="2">
                  <c:v>Water Guns</c:v>
                </c:pt>
              </c:strCache>
            </c:strRef>
          </c:cat>
          <c:val>
            <c:numRef>
              <c:f>'Assembly - Solution'!$I$12:$I$15</c:f>
              <c:numCache>
                <c:formatCode>General</c:formatCode>
                <c:ptCount val="3"/>
                <c:pt idx="0">
                  <c:v>1780</c:v>
                </c:pt>
                <c:pt idx="1">
                  <c:v>1230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5-4547-8D8F-8E49F2CD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871839"/>
        <c:axId val="2031872671"/>
      </c:barChart>
      <c:catAx>
        <c:axId val="203187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72671"/>
        <c:crosses val="autoZero"/>
        <c:auto val="1"/>
        <c:lblAlgn val="ctr"/>
        <c:lblOffset val="100"/>
        <c:noMultiLvlLbl val="0"/>
      </c:catAx>
      <c:valAx>
        <c:axId val="203187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7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7620</xdr:rowOff>
    </xdr:from>
    <xdr:to>
      <xdr:col>11</xdr:col>
      <xdr:colOff>22860</xdr:colOff>
      <xdr:row>18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C4D70C-67AE-43E3-9F4A-07D140410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379307</xdr:colOff>
      <xdr:row>46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0F332E-23FF-6DA2-1B43-0EADFE3D7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09707" cy="84429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fina Bi Yasin" refreshedDate="44703.824695601848" createdVersion="7" refreshedVersion="7" minRefreshableVersion="3" recordCount="200" xr:uid="{E78FB638-EC3B-4445-A938-51CCBB61FA3A}">
  <cacheSource type="worksheet">
    <worksheetSource ref="A3:F203" sheet="Assembly - Solution"/>
  </cacheSource>
  <cacheFields count="6">
    <cacheField name="Plant" numFmtId="0">
      <sharedItems/>
    </cacheField>
    <cacheField name="Type of product" numFmtId="0">
      <sharedItems count="5">
        <s v="AZ102"/>
        <s v="AZ105"/>
        <s v="AZ104"/>
        <s v="AZ101"/>
        <s v="AZ103"/>
      </sharedItems>
    </cacheField>
    <cacheField name="Product description" numFmtId="0">
      <sharedItems count="5">
        <s v="Star Blazer X Pack"/>
        <s v="Water Guns"/>
        <s v="Nuro Darts"/>
        <s v="Star Blazer"/>
        <s v="Double Bubbles"/>
      </sharedItems>
    </cacheField>
    <cacheField name="Week number" numFmtId="164">
      <sharedItems count="6">
        <s v="Week 2"/>
        <s v="Week 1"/>
        <s v="Week 3"/>
        <s v="Week 6"/>
        <s v="Week 5"/>
        <s v="Week 4"/>
      </sharedItems>
    </cacheField>
    <cacheField name="Employee name" numFmtId="0">
      <sharedItems/>
    </cacheField>
    <cacheField name="Boxes packed" numFmtId="0">
      <sharedItems containsSemiMixedTypes="0" containsString="0" containsNumber="1" containsInteger="1" minValue="10" maxValue="1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lant A"/>
    <x v="0"/>
    <x v="0"/>
    <x v="0"/>
    <s v="A. Bi Yasin"/>
    <n v="65"/>
  </r>
  <r>
    <s v="Plant A"/>
    <x v="0"/>
    <x v="0"/>
    <x v="0"/>
    <s v="A. Bi Yasin"/>
    <n v="75"/>
  </r>
  <r>
    <s v="Plant A"/>
    <x v="0"/>
    <x v="0"/>
    <x v="1"/>
    <s v="A. Haste"/>
    <n v="120"/>
  </r>
  <r>
    <s v="Plant A"/>
    <x v="0"/>
    <x v="0"/>
    <x v="2"/>
    <s v="A. Kawinski"/>
    <n v="55"/>
  </r>
  <r>
    <s v="Plant A"/>
    <x v="1"/>
    <x v="1"/>
    <x v="3"/>
    <s v="A. Kawinski"/>
    <n v="140"/>
  </r>
  <r>
    <s v="Plant A"/>
    <x v="0"/>
    <x v="0"/>
    <x v="4"/>
    <s v="A. Kawinski"/>
    <n v="55"/>
  </r>
  <r>
    <s v="Plant A"/>
    <x v="0"/>
    <x v="0"/>
    <x v="0"/>
    <s v="A. Kawinski"/>
    <n v="75"/>
  </r>
  <r>
    <s v="Plant A"/>
    <x v="0"/>
    <x v="0"/>
    <x v="0"/>
    <s v="A. Kawinski"/>
    <n v="70"/>
  </r>
  <r>
    <s v="Plant A"/>
    <x v="0"/>
    <x v="0"/>
    <x v="1"/>
    <s v="A. Zelinski"/>
    <n v="55"/>
  </r>
  <r>
    <s v="Plant A"/>
    <x v="0"/>
    <x v="0"/>
    <x v="3"/>
    <s v="A. Zelinski"/>
    <n v="65"/>
  </r>
  <r>
    <s v="Plant A"/>
    <x v="0"/>
    <x v="0"/>
    <x v="5"/>
    <s v="A. Zelinski"/>
    <n v="15"/>
  </r>
  <r>
    <s v="Plant A"/>
    <x v="0"/>
    <x v="0"/>
    <x v="0"/>
    <s v="F. Webb"/>
    <n v="30"/>
  </r>
  <r>
    <s v="Plant A"/>
    <x v="0"/>
    <x v="0"/>
    <x v="0"/>
    <s v="A. Zelinski"/>
    <n v="65"/>
  </r>
  <r>
    <s v="Plant A"/>
    <x v="0"/>
    <x v="0"/>
    <x v="0"/>
    <s v="A. Zelinski"/>
    <n v="20"/>
  </r>
  <r>
    <s v="Plant A"/>
    <x v="2"/>
    <x v="2"/>
    <x v="1"/>
    <s v="B. Johnson"/>
    <n v="125"/>
  </r>
  <r>
    <s v="Plant A"/>
    <x v="1"/>
    <x v="1"/>
    <x v="1"/>
    <s v="B. Johnson"/>
    <n v="125"/>
  </r>
  <r>
    <s v="Plant A"/>
    <x v="0"/>
    <x v="0"/>
    <x v="1"/>
    <s v="B. Johnson"/>
    <n v="55"/>
  </r>
  <r>
    <s v="Plant A"/>
    <x v="0"/>
    <x v="0"/>
    <x v="3"/>
    <s v="B. Johnson"/>
    <n v="50"/>
  </r>
  <r>
    <s v="Plant A"/>
    <x v="0"/>
    <x v="0"/>
    <x v="2"/>
    <s v="F. Webb"/>
    <n v="50"/>
  </r>
  <r>
    <s v="Plant A"/>
    <x v="0"/>
    <x v="0"/>
    <x v="2"/>
    <s v="F. Webb"/>
    <n v="55"/>
  </r>
  <r>
    <s v="Plant A"/>
    <x v="0"/>
    <x v="0"/>
    <x v="0"/>
    <s v="F. Webb"/>
    <n v="65"/>
  </r>
  <r>
    <s v="Plant A"/>
    <x v="0"/>
    <x v="0"/>
    <x v="0"/>
    <s v="F. Webb"/>
    <n v="70"/>
  </r>
  <r>
    <s v="Plant A"/>
    <x v="0"/>
    <x v="0"/>
    <x v="1"/>
    <s v="G. Round"/>
    <n v="55"/>
  </r>
  <r>
    <s v="Plant A"/>
    <x v="0"/>
    <x v="0"/>
    <x v="3"/>
    <s v="G. Round"/>
    <n v="65"/>
  </r>
  <r>
    <s v="Plant A"/>
    <x v="0"/>
    <x v="0"/>
    <x v="5"/>
    <s v="G. Round"/>
    <n v="15"/>
  </r>
  <r>
    <s v="Plant A"/>
    <x v="0"/>
    <x v="0"/>
    <x v="1"/>
    <s v="G. White"/>
    <n v="140"/>
  </r>
  <r>
    <s v="Plant A"/>
    <x v="2"/>
    <x v="2"/>
    <x v="1"/>
    <s v="G. White"/>
    <n v="125"/>
  </r>
  <r>
    <s v="Plant A"/>
    <x v="1"/>
    <x v="1"/>
    <x v="1"/>
    <s v="G. White"/>
    <n v="125"/>
  </r>
  <r>
    <s v="Plant A"/>
    <x v="0"/>
    <x v="0"/>
    <x v="3"/>
    <s v="G. White"/>
    <n v="50"/>
  </r>
  <r>
    <s v="Plant A"/>
    <x v="1"/>
    <x v="1"/>
    <x v="3"/>
    <s v="G. White"/>
    <n v="140"/>
  </r>
  <r>
    <s v="Plant A"/>
    <x v="0"/>
    <x v="0"/>
    <x v="0"/>
    <s v="G. White"/>
    <n v="55"/>
  </r>
  <r>
    <s v="Plant A"/>
    <x v="0"/>
    <x v="0"/>
    <x v="1"/>
    <s v="H. Turner"/>
    <n v="120"/>
  </r>
  <r>
    <s v="Plant A"/>
    <x v="0"/>
    <x v="0"/>
    <x v="1"/>
    <s v="H. Turner"/>
    <n v="140"/>
  </r>
  <r>
    <s v="Plant A"/>
    <x v="0"/>
    <x v="0"/>
    <x v="2"/>
    <s v="H. Turner"/>
    <n v="120"/>
  </r>
  <r>
    <s v="Plant A"/>
    <x v="3"/>
    <x v="3"/>
    <x v="4"/>
    <s v="H. Turner"/>
    <n v="30"/>
  </r>
  <r>
    <s v="Plant A"/>
    <x v="1"/>
    <x v="1"/>
    <x v="4"/>
    <s v="H. Turner"/>
    <n v="145"/>
  </r>
  <r>
    <s v="Plant A"/>
    <x v="3"/>
    <x v="3"/>
    <x v="3"/>
    <s v="H. Turner"/>
    <n v="30"/>
  </r>
  <r>
    <s v="Plant A"/>
    <x v="3"/>
    <x v="3"/>
    <x v="0"/>
    <s v="H. Turner"/>
    <n v="40"/>
  </r>
  <r>
    <s v="Plant A"/>
    <x v="3"/>
    <x v="3"/>
    <x v="4"/>
    <s v="J. Smith"/>
    <n v="30"/>
  </r>
  <r>
    <s v="Plant A"/>
    <x v="3"/>
    <x v="3"/>
    <x v="3"/>
    <s v="J. Smith"/>
    <n v="30"/>
  </r>
  <r>
    <s v="Plant A"/>
    <x v="3"/>
    <x v="3"/>
    <x v="0"/>
    <s v="J. Smith"/>
    <n v="40"/>
  </r>
  <r>
    <s v="Plant A"/>
    <x v="0"/>
    <x v="0"/>
    <x v="1"/>
    <s v="M. Messi"/>
    <n v="65"/>
  </r>
  <r>
    <s v="Plant A"/>
    <x v="0"/>
    <x v="0"/>
    <x v="0"/>
    <s v="M. Messi"/>
    <n v="30"/>
  </r>
  <r>
    <s v="Plant A"/>
    <x v="0"/>
    <x v="0"/>
    <x v="0"/>
    <s v="M. Messi"/>
    <n v="65"/>
  </r>
  <r>
    <s v="Plant A"/>
    <x v="3"/>
    <x v="3"/>
    <x v="0"/>
    <s v="P. Didley"/>
    <n v="40"/>
  </r>
  <r>
    <s v="Plant A"/>
    <x v="0"/>
    <x v="0"/>
    <x v="4"/>
    <s v="R. Harris"/>
    <n v="20"/>
  </r>
  <r>
    <s v="Plant A"/>
    <x v="0"/>
    <x v="0"/>
    <x v="0"/>
    <s v="R. Harris"/>
    <n v="60"/>
  </r>
  <r>
    <s v="Plant A"/>
    <x v="0"/>
    <x v="0"/>
    <x v="0"/>
    <s v="R. Harris"/>
    <n v="65"/>
  </r>
  <r>
    <s v="Plant A"/>
    <x v="0"/>
    <x v="0"/>
    <x v="1"/>
    <s v="S. Haque"/>
    <n v="55"/>
  </r>
  <r>
    <s v="Plant A"/>
    <x v="1"/>
    <x v="1"/>
    <x v="4"/>
    <s v="S. Haque"/>
    <n v="145"/>
  </r>
  <r>
    <s v="Plant A"/>
    <x v="0"/>
    <x v="0"/>
    <x v="3"/>
    <s v="S. Haque"/>
    <n v="55"/>
  </r>
  <r>
    <s v="Plant A"/>
    <x v="0"/>
    <x v="0"/>
    <x v="0"/>
    <s v="S. Haque"/>
    <n v="60"/>
  </r>
  <r>
    <s v="Plant A"/>
    <x v="0"/>
    <x v="0"/>
    <x v="1"/>
    <s v="S. Motivated"/>
    <n v="90"/>
  </r>
  <r>
    <s v="Plant A"/>
    <x v="0"/>
    <x v="0"/>
    <x v="1"/>
    <s v="S. Motivated"/>
    <n v="65"/>
  </r>
  <r>
    <s v="Plant A"/>
    <x v="0"/>
    <x v="0"/>
    <x v="2"/>
    <s v="S. Motivated"/>
    <n v="120"/>
  </r>
  <r>
    <s v="Plant A"/>
    <x v="0"/>
    <x v="0"/>
    <x v="2"/>
    <s v="S. Owen"/>
    <n v="50"/>
  </r>
  <r>
    <s v="Plant A"/>
    <x v="0"/>
    <x v="0"/>
    <x v="0"/>
    <s v="W. Brick"/>
    <n v="60"/>
  </r>
  <r>
    <s v="Plant A"/>
    <x v="0"/>
    <x v="0"/>
    <x v="1"/>
    <s v="W. Rooney"/>
    <n v="90"/>
  </r>
  <r>
    <s v="Plant A"/>
    <x v="0"/>
    <x v="0"/>
    <x v="0"/>
    <s v="W. Rooney"/>
    <n v="55"/>
  </r>
  <r>
    <s v="Plant B"/>
    <x v="2"/>
    <x v="2"/>
    <x v="0"/>
    <s v="B. Johnson"/>
    <n v="75"/>
  </r>
  <r>
    <s v="Plant B"/>
    <x v="2"/>
    <x v="2"/>
    <x v="1"/>
    <s v="A. Bi Yasin"/>
    <n v="125"/>
  </r>
  <r>
    <s v="Plant B"/>
    <x v="1"/>
    <x v="1"/>
    <x v="5"/>
    <s v="A. Bi Yasin"/>
    <n v="60"/>
  </r>
  <r>
    <s v="Plant B"/>
    <x v="2"/>
    <x v="2"/>
    <x v="1"/>
    <s v="A. Jones"/>
    <n v="65"/>
  </r>
  <r>
    <s v="Plant B"/>
    <x v="1"/>
    <x v="1"/>
    <x v="4"/>
    <s v="A. Jones"/>
    <n v="125"/>
  </r>
  <r>
    <s v="Plant B"/>
    <x v="1"/>
    <x v="1"/>
    <x v="3"/>
    <s v="A. Kawinski"/>
    <n v="145"/>
  </r>
  <r>
    <s v="Plant B"/>
    <x v="2"/>
    <x v="2"/>
    <x v="4"/>
    <s v="A. Kawinski"/>
    <n v="100"/>
  </r>
  <r>
    <s v="Plant B"/>
    <x v="2"/>
    <x v="2"/>
    <x v="4"/>
    <s v="A. Kawinski"/>
    <n v="125"/>
  </r>
  <r>
    <s v="Plant B"/>
    <x v="2"/>
    <x v="2"/>
    <x v="3"/>
    <s v="A. Zelinski"/>
    <n v="125"/>
  </r>
  <r>
    <s v="Plant B"/>
    <x v="2"/>
    <x v="2"/>
    <x v="5"/>
    <s v="A. Zelinski"/>
    <n v="125"/>
  </r>
  <r>
    <s v="Plant B"/>
    <x v="2"/>
    <x v="2"/>
    <x v="1"/>
    <s v="B. Johnson"/>
    <n v="125"/>
  </r>
  <r>
    <s v="Plant B"/>
    <x v="2"/>
    <x v="2"/>
    <x v="2"/>
    <s v="B. Johnson"/>
    <n v="125"/>
  </r>
  <r>
    <s v="Plant B"/>
    <x v="1"/>
    <x v="1"/>
    <x v="4"/>
    <s v="B. Johnson"/>
    <n v="125"/>
  </r>
  <r>
    <s v="Plant B"/>
    <x v="2"/>
    <x v="2"/>
    <x v="4"/>
    <s v="B. Johnson"/>
    <n v="100"/>
  </r>
  <r>
    <s v="Plant B"/>
    <x v="1"/>
    <x v="1"/>
    <x v="5"/>
    <s v="B. Johnson"/>
    <n v="65"/>
  </r>
  <r>
    <s v="Plant B"/>
    <x v="2"/>
    <x v="2"/>
    <x v="0"/>
    <s v="B. Johnson"/>
    <n v="55"/>
  </r>
  <r>
    <s v="Plant B"/>
    <x v="2"/>
    <x v="2"/>
    <x v="0"/>
    <s v="B. Johnson"/>
    <n v="125"/>
  </r>
  <r>
    <s v="Plant B"/>
    <x v="2"/>
    <x v="2"/>
    <x v="0"/>
    <s v="B. Johnson"/>
    <n v="100"/>
  </r>
  <r>
    <s v="Plant B"/>
    <x v="2"/>
    <x v="2"/>
    <x v="2"/>
    <s v="F. Webb"/>
    <n v="100"/>
  </r>
  <r>
    <s v="Plant B"/>
    <x v="1"/>
    <x v="1"/>
    <x v="5"/>
    <s v="F. Webb"/>
    <n v="60"/>
  </r>
  <r>
    <s v="Plant B"/>
    <x v="2"/>
    <x v="2"/>
    <x v="0"/>
    <s v="F. Webb"/>
    <n v="100"/>
  </r>
  <r>
    <s v="Plant B"/>
    <x v="2"/>
    <x v="2"/>
    <x v="1"/>
    <s v="G. Round"/>
    <n v="125"/>
  </r>
  <r>
    <s v="Plant B"/>
    <x v="2"/>
    <x v="2"/>
    <x v="3"/>
    <s v="G. Round"/>
    <n v="125"/>
  </r>
  <r>
    <s v="Plant B"/>
    <x v="2"/>
    <x v="2"/>
    <x v="5"/>
    <s v="G. Round"/>
    <n v="125"/>
  </r>
  <r>
    <s v="Plant B"/>
    <x v="1"/>
    <x v="1"/>
    <x v="5"/>
    <s v="G. Round"/>
    <n v="60"/>
  </r>
  <r>
    <s v="Plant B"/>
    <x v="1"/>
    <x v="1"/>
    <x v="3"/>
    <s v="G. White"/>
    <n v="145"/>
  </r>
  <r>
    <s v="Plant B"/>
    <x v="2"/>
    <x v="2"/>
    <x v="4"/>
    <s v="G. White"/>
    <n v="125"/>
  </r>
  <r>
    <s v="Plant B"/>
    <x v="1"/>
    <x v="1"/>
    <x v="5"/>
    <s v="G. White"/>
    <n v="65"/>
  </r>
  <r>
    <s v="Plant B"/>
    <x v="1"/>
    <x v="1"/>
    <x v="3"/>
    <s v="H. Turner"/>
    <n v="125"/>
  </r>
  <r>
    <s v="Plant B"/>
    <x v="2"/>
    <x v="2"/>
    <x v="1"/>
    <s v="M. Messi"/>
    <n v="65"/>
  </r>
  <r>
    <s v="Plant B"/>
    <x v="2"/>
    <x v="2"/>
    <x v="2"/>
    <s v="M. Messi"/>
    <n v="100"/>
  </r>
  <r>
    <s v="Plant B"/>
    <x v="2"/>
    <x v="2"/>
    <x v="4"/>
    <s v="M. Messi"/>
    <n v="100"/>
  </r>
  <r>
    <s v="Plant B"/>
    <x v="2"/>
    <x v="2"/>
    <x v="0"/>
    <s v="R. Harris"/>
    <n v="100"/>
  </r>
  <r>
    <s v="Plant B"/>
    <x v="2"/>
    <x v="2"/>
    <x v="3"/>
    <s v="S. Haque"/>
    <n v="100"/>
  </r>
  <r>
    <s v="Plant B"/>
    <x v="1"/>
    <x v="1"/>
    <x v="5"/>
    <s v="S. Haque"/>
    <n v="65"/>
  </r>
  <r>
    <s v="Plant B"/>
    <x v="2"/>
    <x v="2"/>
    <x v="1"/>
    <s v="S. Motivated"/>
    <n v="125"/>
  </r>
  <r>
    <s v="Plant B"/>
    <x v="2"/>
    <x v="2"/>
    <x v="2"/>
    <s v="S. Motivated"/>
    <n v="125"/>
  </r>
  <r>
    <s v="Plant B"/>
    <x v="2"/>
    <x v="2"/>
    <x v="4"/>
    <s v="S. Motivated"/>
    <n v="100"/>
  </r>
  <r>
    <s v="Plant B"/>
    <x v="1"/>
    <x v="1"/>
    <x v="3"/>
    <s v="S. Motivated"/>
    <n v="125"/>
  </r>
  <r>
    <s v="Plant B"/>
    <x v="2"/>
    <x v="2"/>
    <x v="3"/>
    <s v="S. Motivated"/>
    <n v="100"/>
  </r>
  <r>
    <s v="Plant B"/>
    <x v="1"/>
    <x v="1"/>
    <x v="5"/>
    <s v="S. Owen"/>
    <n v="60"/>
  </r>
  <r>
    <s v="Plant B"/>
    <x v="2"/>
    <x v="2"/>
    <x v="0"/>
    <s v="W. Brick"/>
    <n v="75"/>
  </r>
  <r>
    <s v="Plant B"/>
    <x v="2"/>
    <x v="2"/>
    <x v="0"/>
    <s v="W. Brick"/>
    <n v="55"/>
  </r>
  <r>
    <s v="Plant B"/>
    <x v="2"/>
    <x v="2"/>
    <x v="0"/>
    <s v="W. Brick"/>
    <n v="125"/>
  </r>
  <r>
    <s v="Plant B"/>
    <x v="2"/>
    <x v="2"/>
    <x v="0"/>
    <s v="W. Brick"/>
    <n v="100"/>
  </r>
  <r>
    <s v="Plant C"/>
    <x v="1"/>
    <x v="1"/>
    <x v="2"/>
    <s v="A. Bi Yasin"/>
    <n v="120"/>
  </r>
  <r>
    <s v="Plant C"/>
    <x v="2"/>
    <x v="2"/>
    <x v="1"/>
    <s v="A. Haste"/>
    <n v="125"/>
  </r>
  <r>
    <s v="Plant C"/>
    <x v="2"/>
    <x v="2"/>
    <x v="1"/>
    <s v="A. Haste"/>
    <n v="100"/>
  </r>
  <r>
    <s v="Plant C"/>
    <x v="2"/>
    <x v="2"/>
    <x v="4"/>
    <s v="A. Haste"/>
    <n v="125"/>
  </r>
  <r>
    <s v="Plant C"/>
    <x v="2"/>
    <x v="2"/>
    <x v="4"/>
    <s v="A. Haste"/>
    <n v="100"/>
  </r>
  <r>
    <s v="Plant C"/>
    <x v="1"/>
    <x v="1"/>
    <x v="2"/>
    <s v="A. Kawinski"/>
    <n v="120"/>
  </r>
  <r>
    <s v="Plant C"/>
    <x v="2"/>
    <x v="2"/>
    <x v="3"/>
    <s v="A. Kawinski"/>
    <n v="100"/>
  </r>
  <r>
    <s v="Plant C"/>
    <x v="1"/>
    <x v="1"/>
    <x v="3"/>
    <s v="A. Zelinski"/>
    <n v="35"/>
  </r>
  <r>
    <s v="Plant C"/>
    <x v="2"/>
    <x v="2"/>
    <x v="1"/>
    <s v="B. Johnson"/>
    <n v="125"/>
  </r>
  <r>
    <s v="Plant C"/>
    <x v="2"/>
    <x v="2"/>
    <x v="4"/>
    <s v="B. Johnson"/>
    <n v="125"/>
  </r>
  <r>
    <s v="Plant C"/>
    <x v="2"/>
    <x v="2"/>
    <x v="4"/>
    <s v="B. Johnson"/>
    <n v="100"/>
  </r>
  <r>
    <s v="Plant C"/>
    <x v="2"/>
    <x v="2"/>
    <x v="1"/>
    <s v="F. Webb"/>
    <n v="100"/>
  </r>
  <r>
    <s v="Plant C"/>
    <x v="1"/>
    <x v="1"/>
    <x v="2"/>
    <s v="F. Webb"/>
    <n v="120"/>
  </r>
  <r>
    <s v="Plant C"/>
    <x v="1"/>
    <x v="1"/>
    <x v="0"/>
    <s v="F. Webb"/>
    <n v="125"/>
  </r>
  <r>
    <s v="Plant C"/>
    <x v="2"/>
    <x v="2"/>
    <x v="1"/>
    <s v="G. Round"/>
    <n v="100"/>
  </r>
  <r>
    <s v="Plant C"/>
    <x v="1"/>
    <x v="1"/>
    <x v="3"/>
    <s v="G. Round"/>
    <n v="35"/>
  </r>
  <r>
    <s v="Plant C"/>
    <x v="2"/>
    <x v="2"/>
    <x v="1"/>
    <s v="G. White"/>
    <n v="125"/>
  </r>
  <r>
    <s v="Plant C"/>
    <x v="2"/>
    <x v="2"/>
    <x v="3"/>
    <s v="G. White"/>
    <n v="125"/>
  </r>
  <r>
    <s v="Plant C"/>
    <x v="2"/>
    <x v="2"/>
    <x v="3"/>
    <s v="G. White"/>
    <n v="100"/>
  </r>
  <r>
    <s v="Plant C"/>
    <x v="2"/>
    <x v="2"/>
    <x v="4"/>
    <s v="G. White"/>
    <n v="125"/>
  </r>
  <r>
    <s v="Plant C"/>
    <x v="2"/>
    <x v="2"/>
    <x v="5"/>
    <s v="G. White"/>
    <n v="100"/>
  </r>
  <r>
    <s v="Plant C"/>
    <x v="2"/>
    <x v="2"/>
    <x v="1"/>
    <s v="H. Turner"/>
    <n v="125"/>
  </r>
  <r>
    <s v="Plant C"/>
    <x v="2"/>
    <x v="2"/>
    <x v="2"/>
    <s v="H. Turner"/>
    <n v="100"/>
  </r>
  <r>
    <s v="Plant C"/>
    <x v="2"/>
    <x v="2"/>
    <x v="4"/>
    <s v="H. Turner"/>
    <n v="125"/>
  </r>
  <r>
    <s v="Plant C"/>
    <x v="2"/>
    <x v="2"/>
    <x v="3"/>
    <s v="H. Turner"/>
    <n v="125"/>
  </r>
  <r>
    <s v="Plant C"/>
    <x v="2"/>
    <x v="2"/>
    <x v="1"/>
    <s v="M. Messi"/>
    <n v="100"/>
  </r>
  <r>
    <s v="Plant C"/>
    <x v="2"/>
    <x v="2"/>
    <x v="4"/>
    <s v="M. Messi"/>
    <n v="100"/>
  </r>
  <r>
    <s v="Plant C"/>
    <x v="2"/>
    <x v="2"/>
    <x v="5"/>
    <s v="M. Messi"/>
    <n v="100"/>
  </r>
  <r>
    <s v="Plant C"/>
    <x v="1"/>
    <x v="1"/>
    <x v="0"/>
    <s v="M. Messi"/>
    <n v="125"/>
  </r>
  <r>
    <s v="Plant C"/>
    <x v="2"/>
    <x v="2"/>
    <x v="2"/>
    <s v="S. Haque"/>
    <n v="100"/>
  </r>
  <r>
    <s v="Plant C"/>
    <x v="1"/>
    <x v="1"/>
    <x v="2"/>
    <s v="S. Owen"/>
    <n v="120"/>
  </r>
  <r>
    <s v="Plant D"/>
    <x v="1"/>
    <x v="1"/>
    <x v="2"/>
    <s v="A. Bi Yasin"/>
    <n v="125"/>
  </r>
  <r>
    <s v="Plant D"/>
    <x v="1"/>
    <x v="1"/>
    <x v="2"/>
    <s v="A. Bi Yasin"/>
    <n v="120"/>
  </r>
  <r>
    <s v="Plant D"/>
    <x v="2"/>
    <x v="2"/>
    <x v="5"/>
    <s v="A. Bi Yasin"/>
    <n v="125"/>
  </r>
  <r>
    <s v="Plant D"/>
    <x v="1"/>
    <x v="1"/>
    <x v="5"/>
    <s v="A. Bi Yasin"/>
    <n v="60"/>
  </r>
  <r>
    <s v="Plant D"/>
    <x v="4"/>
    <x v="4"/>
    <x v="0"/>
    <s v="A. Bi Yasin"/>
    <n v="10"/>
  </r>
  <r>
    <s v="Plant D"/>
    <x v="0"/>
    <x v="0"/>
    <x v="3"/>
    <s v="A. Jones"/>
    <n v="90"/>
  </r>
  <r>
    <s v="Plant D"/>
    <x v="0"/>
    <x v="0"/>
    <x v="5"/>
    <s v="A. Jones"/>
    <n v="20"/>
  </r>
  <r>
    <s v="Plant D"/>
    <x v="0"/>
    <x v="0"/>
    <x v="0"/>
    <s v="A. Jones"/>
    <n v="80"/>
  </r>
  <r>
    <s v="Plant D"/>
    <x v="1"/>
    <x v="1"/>
    <x v="2"/>
    <s v="A. Kawinski"/>
    <n v="125"/>
  </r>
  <r>
    <s v="Plant D"/>
    <x v="1"/>
    <x v="1"/>
    <x v="2"/>
    <s v="A. Kawinski"/>
    <n v="120"/>
  </r>
  <r>
    <s v="Plant D"/>
    <x v="0"/>
    <x v="0"/>
    <x v="4"/>
    <s v="A. Kawinski"/>
    <n v="125"/>
  </r>
  <r>
    <s v="Plant D"/>
    <x v="0"/>
    <x v="0"/>
    <x v="0"/>
    <s v="A. Kawinski"/>
    <n v="25"/>
  </r>
  <r>
    <s v="Plant D"/>
    <x v="0"/>
    <x v="0"/>
    <x v="0"/>
    <s v="A. Kawinski"/>
    <n v="20"/>
  </r>
  <r>
    <s v="Plant D"/>
    <x v="0"/>
    <x v="0"/>
    <x v="1"/>
    <s v="A. Zelinski"/>
    <n v="40"/>
  </r>
  <r>
    <s v="Plant D"/>
    <x v="0"/>
    <x v="0"/>
    <x v="3"/>
    <s v="A. Zelinski"/>
    <n v="60"/>
  </r>
  <r>
    <s v="Plant D"/>
    <x v="1"/>
    <x v="1"/>
    <x v="0"/>
    <s v="A. Zelinski"/>
    <n v="125"/>
  </r>
  <r>
    <s v="Plant D"/>
    <x v="1"/>
    <x v="1"/>
    <x v="1"/>
    <s v="B. Johnson"/>
    <n v="125"/>
  </r>
  <r>
    <s v="Plant D"/>
    <x v="0"/>
    <x v="0"/>
    <x v="3"/>
    <s v="B. Johnson"/>
    <n v="25"/>
  </r>
  <r>
    <s v="Plant D"/>
    <x v="0"/>
    <x v="0"/>
    <x v="0"/>
    <s v="B. Johnson"/>
    <n v="25"/>
  </r>
  <r>
    <s v="Plant D"/>
    <x v="0"/>
    <x v="0"/>
    <x v="0"/>
    <s v="F. Webb"/>
    <n v="25"/>
  </r>
  <r>
    <s v="Plant D"/>
    <x v="0"/>
    <x v="0"/>
    <x v="0"/>
    <s v="F. Webb"/>
    <n v="20"/>
  </r>
  <r>
    <s v="Plant D"/>
    <x v="0"/>
    <x v="0"/>
    <x v="1"/>
    <s v="G. Round"/>
    <n v="40"/>
  </r>
  <r>
    <s v="Plant D"/>
    <x v="0"/>
    <x v="0"/>
    <x v="2"/>
    <s v="G. Round"/>
    <n v="45"/>
  </r>
  <r>
    <s v="Plant D"/>
    <x v="0"/>
    <x v="0"/>
    <x v="2"/>
    <s v="G. Round"/>
    <n v="40"/>
  </r>
  <r>
    <s v="Plant D"/>
    <x v="4"/>
    <x v="4"/>
    <x v="3"/>
    <s v="G. Round"/>
    <n v="10"/>
  </r>
  <r>
    <s v="Plant D"/>
    <x v="0"/>
    <x v="0"/>
    <x v="3"/>
    <s v="G. Round"/>
    <n v="60"/>
  </r>
  <r>
    <s v="Plant D"/>
    <x v="0"/>
    <x v="0"/>
    <x v="5"/>
    <s v="G. Round"/>
    <n v="20"/>
  </r>
  <r>
    <s v="Plant D"/>
    <x v="2"/>
    <x v="2"/>
    <x v="5"/>
    <s v="G. Round"/>
    <n v="125"/>
  </r>
  <r>
    <s v="Plant D"/>
    <x v="4"/>
    <x v="4"/>
    <x v="5"/>
    <s v="G. White"/>
    <n v="10"/>
  </r>
  <r>
    <s v="Plant D"/>
    <x v="0"/>
    <x v="0"/>
    <x v="0"/>
    <s v="G. White"/>
    <n v="65"/>
  </r>
  <r>
    <s v="Plant D"/>
    <x v="0"/>
    <x v="0"/>
    <x v="2"/>
    <s v="H. Turner"/>
    <n v="25"/>
  </r>
  <r>
    <s v="Plant D"/>
    <x v="0"/>
    <x v="0"/>
    <x v="2"/>
    <s v="H. Turner"/>
    <n v="50"/>
  </r>
  <r>
    <s v="Plant D"/>
    <x v="0"/>
    <x v="0"/>
    <x v="4"/>
    <s v="H. Turner"/>
    <n v="90"/>
  </r>
  <r>
    <s v="Plant D"/>
    <x v="1"/>
    <x v="1"/>
    <x v="4"/>
    <s v="H. Turner"/>
    <n v="140"/>
  </r>
  <r>
    <s v="Plant D"/>
    <x v="0"/>
    <x v="0"/>
    <x v="1"/>
    <s v="J. Smith"/>
    <n v="25"/>
  </r>
  <r>
    <s v="Plant D"/>
    <x v="0"/>
    <x v="0"/>
    <x v="2"/>
    <s v="J. Smith"/>
    <n v="25"/>
  </r>
  <r>
    <s v="Plant D"/>
    <x v="0"/>
    <x v="0"/>
    <x v="5"/>
    <s v="J. Smith"/>
    <n v="25"/>
  </r>
  <r>
    <s v="Plant D"/>
    <x v="0"/>
    <x v="0"/>
    <x v="4"/>
    <s v="M. Huck"/>
    <n v="50"/>
  </r>
  <r>
    <s v="Plant D"/>
    <x v="0"/>
    <x v="0"/>
    <x v="2"/>
    <s v="M. Huck"/>
    <n v="50"/>
  </r>
  <r>
    <s v="Plant D"/>
    <x v="4"/>
    <x v="4"/>
    <x v="4"/>
    <s v="M. Huck"/>
    <n v="10"/>
  </r>
  <r>
    <s v="Plant D"/>
    <x v="0"/>
    <x v="0"/>
    <x v="3"/>
    <s v="M. Huck"/>
    <n v="125"/>
  </r>
  <r>
    <s v="Plant D"/>
    <x v="4"/>
    <x v="4"/>
    <x v="5"/>
    <s v="M. Huck"/>
    <n v="10"/>
  </r>
  <r>
    <s v="Plant D"/>
    <x v="0"/>
    <x v="0"/>
    <x v="3"/>
    <s v="M. Huck"/>
    <n v="25"/>
  </r>
  <r>
    <s v="Plant D"/>
    <x v="0"/>
    <x v="0"/>
    <x v="1"/>
    <s v="M. Messi"/>
    <n v="25"/>
  </r>
  <r>
    <s v="Plant D"/>
    <x v="0"/>
    <x v="0"/>
    <x v="1"/>
    <s v="M. Messi"/>
    <n v="50"/>
  </r>
  <r>
    <s v="Plant D"/>
    <x v="0"/>
    <x v="0"/>
    <x v="5"/>
    <s v="M. Messi"/>
    <n v="25"/>
  </r>
  <r>
    <s v="Plant D"/>
    <x v="4"/>
    <x v="4"/>
    <x v="5"/>
    <s v="M. Messi"/>
    <n v="10"/>
  </r>
  <r>
    <s v="Plant D"/>
    <x v="4"/>
    <x v="4"/>
    <x v="0"/>
    <s v="P. Didley"/>
    <n v="10"/>
  </r>
  <r>
    <s v="Plant D"/>
    <x v="1"/>
    <x v="1"/>
    <x v="2"/>
    <s v="R. Harris"/>
    <n v="125"/>
  </r>
  <r>
    <s v="Plant D"/>
    <x v="2"/>
    <x v="2"/>
    <x v="0"/>
    <s v="R. Harris"/>
    <n v="100"/>
  </r>
  <r>
    <s v="Plant D"/>
    <x v="1"/>
    <x v="1"/>
    <x v="0"/>
    <s v="R. Harris"/>
    <n v="125"/>
  </r>
  <r>
    <s v="Plant D"/>
    <x v="1"/>
    <x v="1"/>
    <x v="1"/>
    <s v="S. Haque"/>
    <n v="125"/>
  </r>
  <r>
    <s v="Plant D"/>
    <x v="0"/>
    <x v="0"/>
    <x v="2"/>
    <s v="S. Haque"/>
    <n v="45"/>
  </r>
  <r>
    <s v="Plant D"/>
    <x v="0"/>
    <x v="0"/>
    <x v="2"/>
    <s v="S. Haque"/>
    <n v="40"/>
  </r>
  <r>
    <s v="Plant D"/>
    <x v="1"/>
    <x v="1"/>
    <x v="4"/>
    <s v="S. Haque"/>
    <n v="140"/>
  </r>
  <r>
    <s v="Plant D"/>
    <x v="0"/>
    <x v="0"/>
    <x v="0"/>
    <s v="S. Haque"/>
    <n v="50"/>
  </r>
  <r>
    <s v="Plant D"/>
    <x v="2"/>
    <x v="2"/>
    <x v="0"/>
    <s v="S. Haque"/>
    <n v="100"/>
  </r>
  <r>
    <s v="Plant D"/>
    <x v="0"/>
    <x v="0"/>
    <x v="4"/>
    <s v="S. Motivated"/>
    <n v="90"/>
  </r>
  <r>
    <s v="Plant D"/>
    <x v="0"/>
    <x v="0"/>
    <x v="4"/>
    <s v="S. Motivated"/>
    <n v="25"/>
  </r>
  <r>
    <s v="Plant D"/>
    <x v="1"/>
    <x v="1"/>
    <x v="2"/>
    <s v="S. Owen"/>
    <n v="120"/>
  </r>
  <r>
    <s v="Plant D"/>
    <x v="1"/>
    <x v="1"/>
    <x v="5"/>
    <s v="S. Owen"/>
    <n v="60"/>
  </r>
  <r>
    <s v="Plant D"/>
    <x v="0"/>
    <x v="0"/>
    <x v="4"/>
    <s v="W. Rooney"/>
    <n v="90"/>
  </r>
  <r>
    <s v="Plant D"/>
    <x v="0"/>
    <x v="0"/>
    <x v="0"/>
    <s v="W. Rooney"/>
    <n v="80"/>
  </r>
  <r>
    <s v="Plant D"/>
    <x v="0"/>
    <x v="0"/>
    <x v="0"/>
    <s v="W. Rooney"/>
    <n v="50"/>
  </r>
  <r>
    <s v="Plant D"/>
    <x v="0"/>
    <x v="0"/>
    <x v="0"/>
    <s v="W. Rooney"/>
    <n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944880-7DB1-4FE6-883A-02EB52F384FA}" name="PivotTable6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">
  <location ref="H11:I15" firstHeaderRow="1" firstDataRow="1" firstDataCol="1" rowPageCount="1" colPageCount="1"/>
  <pivotFields count="6">
    <pivotField showAll="0"/>
    <pivotField showAll="0">
      <items count="6">
        <item x="3"/>
        <item x="0"/>
        <item x="4"/>
        <item x="2"/>
        <item x="1"/>
        <item t="default"/>
      </items>
    </pivotField>
    <pivotField axis="axisRow" showAll="0">
      <items count="6">
        <item x="4"/>
        <item x="2"/>
        <item x="3"/>
        <item x="0"/>
        <item x="1"/>
        <item t="default"/>
      </items>
    </pivotField>
    <pivotField axis="axisPage" multipleItemSelectionAllowed="1" showAll="0">
      <items count="7">
        <item x="1"/>
        <item h="1" x="0"/>
        <item h="1" x="2"/>
        <item h="1" x="5"/>
        <item h="1" x="4"/>
        <item h="1" x="3"/>
        <item t="default"/>
      </items>
    </pivotField>
    <pivotField showAll="0"/>
    <pivotField dataField="1" showAll="0"/>
  </pivotFields>
  <rowFields count="1">
    <field x="2"/>
  </rowFields>
  <rowItems count="4">
    <i>
      <x v="1"/>
    </i>
    <i>
      <x v="3"/>
    </i>
    <i>
      <x v="4"/>
    </i>
    <i t="grand">
      <x/>
    </i>
  </rowItems>
  <colItems count="1">
    <i/>
  </colItems>
  <pageFields count="1">
    <pageField fld="3" hier="-1"/>
  </pageFields>
  <dataFields count="1">
    <dataField name="Sum of Boxes packed" fld="5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2FA3-4AD6-446B-A34C-F2D693A3778C}">
  <dimension ref="A1:A12"/>
  <sheetViews>
    <sheetView tabSelected="1" workbookViewId="0"/>
  </sheetViews>
  <sheetFormatPr defaultRowHeight="14.4" x14ac:dyDescent="0.3"/>
  <cols>
    <col min="1" max="1" width="160.21875" customWidth="1"/>
  </cols>
  <sheetData>
    <row r="1" spans="1:1" ht="35.4" customHeight="1" x14ac:dyDescent="0.3">
      <c r="A1" s="5" t="s">
        <v>62</v>
      </c>
    </row>
    <row r="2" spans="1:1" ht="60.6" customHeight="1" x14ac:dyDescent="0.3">
      <c r="A2" s="7" t="s">
        <v>53</v>
      </c>
    </row>
    <row r="3" spans="1:1" ht="29.4" customHeight="1" x14ac:dyDescent="0.3">
      <c r="A3" s="6" t="s">
        <v>3</v>
      </c>
    </row>
    <row r="4" spans="1:1" ht="36" customHeight="1" x14ac:dyDescent="0.3">
      <c r="A4" s="7" t="s">
        <v>54</v>
      </c>
    </row>
    <row r="5" spans="1:1" ht="43.2" customHeight="1" x14ac:dyDescent="0.3">
      <c r="A5" s="7" t="s">
        <v>59</v>
      </c>
    </row>
    <row r="6" spans="1:1" ht="58.8" customHeight="1" x14ac:dyDescent="0.3">
      <c r="A6" s="7" t="s">
        <v>60</v>
      </c>
    </row>
    <row r="7" spans="1:1" ht="75" customHeight="1" x14ac:dyDescent="0.3">
      <c r="A7" s="7" t="s">
        <v>61</v>
      </c>
    </row>
    <row r="9" spans="1:1" ht="37.200000000000003" customHeight="1" x14ac:dyDescent="0.3">
      <c r="A9" s="7" t="s">
        <v>126</v>
      </c>
    </row>
    <row r="10" spans="1:1" ht="63" customHeight="1" x14ac:dyDescent="0.3">
      <c r="A10" s="7" t="s">
        <v>133</v>
      </c>
    </row>
    <row r="11" spans="1:1" ht="34.799999999999997" customHeight="1" x14ac:dyDescent="0.3">
      <c r="A11" s="6" t="s">
        <v>127</v>
      </c>
    </row>
    <row r="12" spans="1:1" ht="53.4" customHeight="1" x14ac:dyDescent="0.3">
      <c r="A12" s="6" t="s">
        <v>134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648A-8DBA-46D3-A28A-419717151C0F}">
  <dimension ref="A1:AI17"/>
  <sheetViews>
    <sheetView workbookViewId="0">
      <selection sqref="A1:C1"/>
    </sheetView>
  </sheetViews>
  <sheetFormatPr defaultRowHeight="14.4" x14ac:dyDescent="0.3"/>
  <cols>
    <col min="1" max="1" width="31.33203125" style="34" customWidth="1"/>
    <col min="2" max="5" width="21.6640625" style="34" customWidth="1"/>
    <col min="6" max="6" width="21.109375" style="34" customWidth="1"/>
    <col min="7" max="7" width="24.77734375" style="34" customWidth="1"/>
    <col min="8" max="8" width="8.88671875" style="34"/>
    <col min="9" max="9" width="21" style="34" customWidth="1"/>
    <col min="10" max="16384" width="8.88671875" style="34"/>
  </cols>
  <sheetData>
    <row r="1" spans="1:35" ht="40.200000000000003" customHeight="1" thickBot="1" x14ac:dyDescent="0.35">
      <c r="A1" s="70" t="s">
        <v>90</v>
      </c>
      <c r="B1" s="71"/>
      <c r="C1" s="72"/>
      <c r="D1" s="49">
        <f>C3/B3</f>
        <v>1.25</v>
      </c>
    </row>
    <row r="2" spans="1:35" ht="63" customHeight="1" thickBot="1" x14ac:dyDescent="0.35">
      <c r="A2" s="32" t="s">
        <v>66</v>
      </c>
      <c r="B2" s="33" t="s">
        <v>89</v>
      </c>
      <c r="C2" s="33" t="s">
        <v>87</v>
      </c>
      <c r="D2" s="33" t="s">
        <v>88</v>
      </c>
      <c r="E2" s="33" t="s">
        <v>67</v>
      </c>
      <c r="F2" s="33" t="s">
        <v>94</v>
      </c>
      <c r="G2" s="33" t="s">
        <v>85</v>
      </c>
    </row>
    <row r="3" spans="1:35" ht="27.6" customHeight="1" thickBot="1" x14ac:dyDescent="0.35">
      <c r="A3" s="35" t="s">
        <v>86</v>
      </c>
      <c r="B3" s="33">
        <v>16000</v>
      </c>
      <c r="C3" s="33">
        <v>20000</v>
      </c>
      <c r="D3" s="33">
        <v>20000</v>
      </c>
      <c r="E3" s="40"/>
      <c r="F3" s="40"/>
      <c r="G3" s="40"/>
    </row>
    <row r="4" spans="1:35" ht="12" customHeight="1" thickBot="1" x14ac:dyDescent="0.35">
      <c r="A4" s="67"/>
      <c r="B4" s="68"/>
      <c r="C4" s="68"/>
      <c r="D4" s="68"/>
      <c r="E4" s="68"/>
      <c r="F4" s="68"/>
      <c r="G4" s="69"/>
    </row>
    <row r="5" spans="1:35" ht="31.2" customHeight="1" thickBot="1" x14ac:dyDescent="0.35">
      <c r="A5" s="36" t="s">
        <v>68</v>
      </c>
      <c r="B5" s="19">
        <v>2000000</v>
      </c>
      <c r="C5" s="19">
        <f>B5*$D$1</f>
        <v>2500000</v>
      </c>
      <c r="D5" s="19">
        <v>2220000</v>
      </c>
      <c r="E5" s="19">
        <f>D5-C5</f>
        <v>-280000</v>
      </c>
      <c r="F5" s="45">
        <f>E5/C5</f>
        <v>-0.112</v>
      </c>
      <c r="G5" s="36" t="str">
        <f>IF(AND(E5&lt;-50000,F5&lt;-20%),"Significant","Not significant")</f>
        <v>Not significant</v>
      </c>
      <c r="AI5" s="34" t="s">
        <v>69</v>
      </c>
    </row>
    <row r="6" spans="1:35" ht="31.2" customHeight="1" thickBot="1" x14ac:dyDescent="0.35">
      <c r="A6" s="37" t="s">
        <v>73</v>
      </c>
      <c r="B6" s="42"/>
      <c r="C6" s="40"/>
      <c r="D6" s="40"/>
      <c r="E6" s="40"/>
      <c r="F6" s="46"/>
      <c r="G6" s="41"/>
    </row>
    <row r="7" spans="1:35" ht="31.2" customHeight="1" thickBot="1" x14ac:dyDescent="0.35">
      <c r="A7" s="36" t="s">
        <v>74</v>
      </c>
      <c r="B7" s="19">
        <v>553600</v>
      </c>
      <c r="C7" s="19">
        <f>B7*$D$1</f>
        <v>692000</v>
      </c>
      <c r="D7" s="19">
        <v>622000</v>
      </c>
      <c r="E7" s="19">
        <f>C7-D7</f>
        <v>70000</v>
      </c>
      <c r="F7" s="45">
        <f>E7/C7</f>
        <v>0.10115606936416185</v>
      </c>
      <c r="G7" s="36" t="str">
        <f t="shared" ref="G7:G11" si="0">IF(AND(E7&lt;-50000,F7&lt;-20%),"Significant","Not significant")</f>
        <v>Not significant</v>
      </c>
      <c r="AI7" s="34" t="s">
        <v>70</v>
      </c>
    </row>
    <row r="8" spans="1:35" ht="31.2" customHeight="1" thickBot="1" x14ac:dyDescent="0.35">
      <c r="A8" s="36" t="s">
        <v>75</v>
      </c>
      <c r="B8" s="19">
        <v>221440</v>
      </c>
      <c r="C8" s="19">
        <f>B8*$D$1</f>
        <v>276800</v>
      </c>
      <c r="D8" s="19">
        <v>273680</v>
      </c>
      <c r="E8" s="19">
        <f t="shared" ref="E8:E10" si="1">C8-D8</f>
        <v>3120</v>
      </c>
      <c r="F8" s="45">
        <f t="shared" ref="F8:F11" si="2">E8/C8</f>
        <v>1.1271676300578034E-2</v>
      </c>
      <c r="G8" s="36" t="str">
        <f t="shared" si="0"/>
        <v>Not significant</v>
      </c>
      <c r="I8" s="44"/>
    </row>
    <row r="9" spans="1:35" ht="31.2" customHeight="1" thickBot="1" x14ac:dyDescent="0.35">
      <c r="A9" s="36" t="s">
        <v>76</v>
      </c>
      <c r="B9" s="19">
        <v>310016.00000000006</v>
      </c>
      <c r="C9" s="19">
        <f>B9*$D$1</f>
        <v>387520.00000000006</v>
      </c>
      <c r="D9" s="19">
        <v>368144.00000000006</v>
      </c>
      <c r="E9" s="19">
        <f t="shared" si="1"/>
        <v>19376</v>
      </c>
      <c r="F9" s="45">
        <f t="shared" si="2"/>
        <v>4.9999999999999996E-2</v>
      </c>
      <c r="G9" s="36" t="str">
        <f t="shared" si="0"/>
        <v>Not significant</v>
      </c>
      <c r="AI9" s="34" t="s">
        <v>71</v>
      </c>
    </row>
    <row r="10" spans="1:35" ht="31.2" customHeight="1" thickBot="1" x14ac:dyDescent="0.35">
      <c r="A10" s="36" t="s">
        <v>77</v>
      </c>
      <c r="B10" s="19">
        <v>108000</v>
      </c>
      <c r="C10" s="19">
        <f>B10*$D$1</f>
        <v>135000</v>
      </c>
      <c r="D10" s="19">
        <v>336000</v>
      </c>
      <c r="E10" s="19">
        <f t="shared" si="1"/>
        <v>-201000</v>
      </c>
      <c r="F10" s="45">
        <f t="shared" si="2"/>
        <v>-1.4888888888888889</v>
      </c>
      <c r="G10" s="36" t="str">
        <f t="shared" si="0"/>
        <v>Significant</v>
      </c>
      <c r="AI10" s="34" t="s">
        <v>72</v>
      </c>
    </row>
    <row r="11" spans="1:35" ht="31.2" customHeight="1" thickBot="1" x14ac:dyDescent="0.35">
      <c r="A11" s="37" t="s">
        <v>78</v>
      </c>
      <c r="B11" s="43">
        <f>B5-(SUM(B7:B10))</f>
        <v>806944</v>
      </c>
      <c r="C11" s="43">
        <f t="shared" ref="C11:D11" si="3">C5-(SUM(C7:C10))</f>
        <v>1008680</v>
      </c>
      <c r="D11" s="43">
        <f t="shared" si="3"/>
        <v>620176</v>
      </c>
      <c r="E11" s="19">
        <f>D11-C11</f>
        <v>-388504</v>
      </c>
      <c r="F11" s="45">
        <f t="shared" si="2"/>
        <v>-0.38516080421937582</v>
      </c>
      <c r="G11" s="36" t="str">
        <f t="shared" si="0"/>
        <v>Significant</v>
      </c>
    </row>
    <row r="12" spans="1:35" ht="31.2" customHeight="1" thickBot="1" x14ac:dyDescent="0.35">
      <c r="A12" s="37" t="s">
        <v>79</v>
      </c>
      <c r="B12" s="42"/>
      <c r="C12" s="42"/>
      <c r="D12" s="42"/>
      <c r="E12" s="42"/>
      <c r="F12" s="47"/>
      <c r="G12" s="39"/>
    </row>
    <row r="13" spans="1:35" ht="31.2" customHeight="1" thickBot="1" x14ac:dyDescent="0.35">
      <c r="A13" s="36" t="s">
        <v>80</v>
      </c>
      <c r="B13" s="19">
        <v>120000</v>
      </c>
      <c r="C13" s="19">
        <f>B13</f>
        <v>120000</v>
      </c>
      <c r="D13" s="19">
        <f>B13</f>
        <v>120000</v>
      </c>
      <c r="E13" s="19">
        <f>C13-D13</f>
        <v>0</v>
      </c>
      <c r="F13" s="45">
        <f>E13/C13</f>
        <v>0</v>
      </c>
      <c r="G13" s="36" t="str">
        <f t="shared" ref="G13:G17" si="4">IF(AND(E13&lt;-200000,F13&lt;-20%),"Significant","Not significant")</f>
        <v>Not significant</v>
      </c>
    </row>
    <row r="14" spans="1:35" ht="31.2" customHeight="1" thickBot="1" x14ac:dyDescent="0.35">
      <c r="A14" s="36" t="s">
        <v>81</v>
      </c>
      <c r="B14" s="19">
        <v>85000</v>
      </c>
      <c r="C14" s="19">
        <f t="shared" ref="C14:C16" si="5">B14</f>
        <v>85000</v>
      </c>
      <c r="D14" s="19">
        <v>85000</v>
      </c>
      <c r="E14" s="19">
        <f t="shared" ref="E14:E16" si="6">C14-D14</f>
        <v>0</v>
      </c>
      <c r="F14" s="45">
        <f t="shared" ref="F14:F17" si="7">E14/C14</f>
        <v>0</v>
      </c>
      <c r="G14" s="36" t="str">
        <f t="shared" si="4"/>
        <v>Not significant</v>
      </c>
    </row>
    <row r="15" spans="1:35" ht="31.2" customHeight="1" thickBot="1" x14ac:dyDescent="0.35">
      <c r="A15" s="36" t="s">
        <v>82</v>
      </c>
      <c r="B15" s="19">
        <v>2500</v>
      </c>
      <c r="C15" s="19">
        <f t="shared" si="5"/>
        <v>2500</v>
      </c>
      <c r="D15" s="19">
        <v>2800</v>
      </c>
      <c r="E15" s="19">
        <f t="shared" si="6"/>
        <v>-300</v>
      </c>
      <c r="F15" s="45">
        <f t="shared" si="7"/>
        <v>-0.12</v>
      </c>
      <c r="G15" s="36" t="str">
        <f t="shared" si="4"/>
        <v>Not significant</v>
      </c>
    </row>
    <row r="16" spans="1:35" ht="31.2" customHeight="1" thickBot="1" x14ac:dyDescent="0.35">
      <c r="A16" s="36" t="s">
        <v>83</v>
      </c>
      <c r="B16" s="19">
        <v>45000</v>
      </c>
      <c r="C16" s="19">
        <f t="shared" si="5"/>
        <v>45000</v>
      </c>
      <c r="D16" s="19">
        <v>76500</v>
      </c>
      <c r="E16" s="19">
        <f t="shared" si="6"/>
        <v>-31500</v>
      </c>
      <c r="F16" s="45">
        <f t="shared" si="7"/>
        <v>-0.7</v>
      </c>
      <c r="G16" s="36" t="str">
        <f t="shared" si="4"/>
        <v>Not significant</v>
      </c>
    </row>
    <row r="17" spans="1:7" ht="31.2" customHeight="1" thickBot="1" x14ac:dyDescent="0.35">
      <c r="A17" s="37" t="s">
        <v>84</v>
      </c>
      <c r="B17" s="43">
        <f>B11-(SUM(B13:B16))</f>
        <v>554444</v>
      </c>
      <c r="C17" s="43">
        <f t="shared" ref="C17:D17" si="8">C11-(SUM(C13:C16))</f>
        <v>756180</v>
      </c>
      <c r="D17" s="43">
        <f t="shared" si="8"/>
        <v>335876</v>
      </c>
      <c r="E17" s="19">
        <f>D17-C17</f>
        <v>-420304</v>
      </c>
      <c r="F17" s="45">
        <f t="shared" si="7"/>
        <v>-0.55582533259276889</v>
      </c>
      <c r="G17" s="36" t="str">
        <f t="shared" si="4"/>
        <v>Significant</v>
      </c>
    </row>
  </sheetData>
  <mergeCells count="2">
    <mergeCell ref="A1:C1"/>
    <mergeCell ref="A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D1D7-6A02-4C48-9FE9-CA5295598666}">
  <dimension ref="A1:C10"/>
  <sheetViews>
    <sheetView workbookViewId="0"/>
  </sheetViews>
  <sheetFormatPr defaultRowHeight="14.4" x14ac:dyDescent="0.3"/>
  <cols>
    <col min="1" max="1" width="144.88671875" customWidth="1"/>
    <col min="2" max="3" width="15.88671875" customWidth="1"/>
    <col min="8" max="8" width="30.88671875" customWidth="1"/>
  </cols>
  <sheetData>
    <row r="1" spans="1:3" ht="34.799999999999997" customHeight="1" thickBot="1" x14ac:dyDescent="0.35">
      <c r="A1" s="5" t="s">
        <v>91</v>
      </c>
    </row>
    <row r="2" spans="1:3" ht="25.2" customHeight="1" x14ac:dyDescent="0.3">
      <c r="A2" s="65"/>
      <c r="B2" s="65" t="s">
        <v>1</v>
      </c>
      <c r="C2" s="65" t="s">
        <v>2</v>
      </c>
    </row>
    <row r="3" spans="1:3" ht="15" thickBot="1" x14ac:dyDescent="0.35">
      <c r="A3" s="66"/>
      <c r="B3" s="66"/>
      <c r="C3" s="66" t="s">
        <v>0</v>
      </c>
    </row>
    <row r="4" spans="1:3" s="2" customFormat="1" ht="51.6" customHeight="1" thickTop="1" thickBot="1" x14ac:dyDescent="0.35">
      <c r="A4" s="3" t="s">
        <v>102</v>
      </c>
      <c r="B4" s="4">
        <v>1</v>
      </c>
      <c r="C4" s="4">
        <v>1</v>
      </c>
    </row>
    <row r="5" spans="1:3" s="2" customFormat="1" ht="51.6" customHeight="1" thickTop="1" thickBot="1" x14ac:dyDescent="0.35">
      <c r="A5" s="3" t="s">
        <v>103</v>
      </c>
      <c r="B5" s="4">
        <v>1</v>
      </c>
      <c r="C5" s="4">
        <v>1</v>
      </c>
    </row>
    <row r="6" spans="1:3" s="2" customFormat="1" ht="39.6" customHeight="1" thickTop="1" thickBot="1" x14ac:dyDescent="0.35">
      <c r="A6" s="3" t="s">
        <v>100</v>
      </c>
      <c r="B6" s="4">
        <v>1</v>
      </c>
      <c r="C6" s="4">
        <v>1</v>
      </c>
    </row>
    <row r="7" spans="1:3" ht="51.6" customHeight="1" thickTop="1" thickBot="1" x14ac:dyDescent="0.35">
      <c r="A7" s="3" t="s">
        <v>101</v>
      </c>
      <c r="B7" s="4">
        <v>3</v>
      </c>
      <c r="C7" s="4">
        <v>1</v>
      </c>
    </row>
    <row r="8" spans="1:3" ht="51.6" customHeight="1" thickTop="1" thickBot="1" x14ac:dyDescent="0.35">
      <c r="A8" s="3" t="s">
        <v>104</v>
      </c>
      <c r="B8" s="4">
        <v>1</v>
      </c>
      <c r="C8" s="4">
        <v>1</v>
      </c>
    </row>
    <row r="9" spans="1:3" ht="80.400000000000006" customHeight="1" thickTop="1" thickBot="1" x14ac:dyDescent="0.35">
      <c r="A9" s="3" t="s">
        <v>105</v>
      </c>
      <c r="B9" s="4"/>
      <c r="C9" s="4">
        <v>4</v>
      </c>
    </row>
    <row r="10" spans="1:3" ht="15" thickTop="1" x14ac:dyDescent="0.3"/>
  </sheetData>
  <mergeCells count="3">
    <mergeCell ref="B2:B3"/>
    <mergeCell ref="C2:C3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0CD1-D389-4335-B90B-88FFD353922F}">
  <dimension ref="A1:I229"/>
  <sheetViews>
    <sheetView workbookViewId="0"/>
  </sheetViews>
  <sheetFormatPr defaultColWidth="9.109375" defaultRowHeight="18" x14ac:dyDescent="0.35"/>
  <cols>
    <col min="1" max="1" width="17.109375" style="9" customWidth="1"/>
    <col min="2" max="2" width="20" style="9" customWidth="1"/>
    <col min="3" max="3" width="25.6640625" style="24" customWidth="1"/>
    <col min="4" max="4" width="17.109375" style="9" customWidth="1"/>
    <col min="5" max="5" width="22.77734375" style="9" customWidth="1"/>
    <col min="6" max="6" width="17.21875" style="16" customWidth="1"/>
    <col min="7" max="7" width="12.5546875" style="16" bestFit="1" customWidth="1"/>
    <col min="8" max="8" width="19.109375" style="8" bestFit="1" customWidth="1"/>
    <col min="9" max="9" width="27.109375" style="8" customWidth="1"/>
    <col min="10" max="16384" width="9.109375" style="8"/>
  </cols>
  <sheetData>
    <row r="1" spans="1:9" ht="22.2" customHeight="1" thickBot="1" x14ac:dyDescent="0.4">
      <c r="A1" s="27"/>
      <c r="B1" s="23" t="s">
        <v>55</v>
      </c>
    </row>
    <row r="2" spans="1:9" ht="22.2" customHeight="1" thickBot="1" x14ac:dyDescent="0.4"/>
    <row r="3" spans="1:9" ht="25.2" customHeight="1" thickBot="1" x14ac:dyDescent="0.4">
      <c r="A3" s="13" t="s">
        <v>4</v>
      </c>
      <c r="B3" s="13" t="s">
        <v>41</v>
      </c>
      <c r="C3" s="25" t="s">
        <v>56</v>
      </c>
      <c r="D3" s="12" t="s">
        <v>42</v>
      </c>
      <c r="E3" s="13" t="s">
        <v>40</v>
      </c>
      <c r="F3" s="11" t="s">
        <v>48</v>
      </c>
      <c r="G3" s="11"/>
      <c r="H3" s="20" t="s">
        <v>41</v>
      </c>
      <c r="I3" s="20" t="s">
        <v>56</v>
      </c>
    </row>
    <row r="4" spans="1:9" ht="25.2" customHeight="1" thickBot="1" x14ac:dyDescent="0.4">
      <c r="A4" s="9" t="s">
        <v>5</v>
      </c>
      <c r="B4" s="9" t="s">
        <v>6</v>
      </c>
      <c r="D4" s="10" t="s">
        <v>35</v>
      </c>
      <c r="E4" s="9" t="s">
        <v>21</v>
      </c>
      <c r="F4" s="16">
        <v>65</v>
      </c>
      <c r="G4" s="17"/>
      <c r="H4" s="21" t="s">
        <v>30</v>
      </c>
      <c r="I4" s="22" t="s">
        <v>52</v>
      </c>
    </row>
    <row r="5" spans="1:9" ht="25.2" customHeight="1" thickBot="1" x14ac:dyDescent="0.4">
      <c r="A5" s="9" t="s">
        <v>5</v>
      </c>
      <c r="B5" s="9" t="s">
        <v>6</v>
      </c>
      <c r="C5" s="26"/>
      <c r="D5" s="10" t="s">
        <v>35</v>
      </c>
      <c r="E5" s="9" t="s">
        <v>21</v>
      </c>
      <c r="F5" s="16">
        <v>75</v>
      </c>
      <c r="G5" s="17"/>
      <c r="H5" s="21" t="s">
        <v>6</v>
      </c>
      <c r="I5" s="22" t="s">
        <v>51</v>
      </c>
    </row>
    <row r="6" spans="1:9" ht="25.2" customHeight="1" thickBot="1" x14ac:dyDescent="0.4">
      <c r="A6" s="9" t="s">
        <v>5</v>
      </c>
      <c r="B6" s="9" t="s">
        <v>6</v>
      </c>
      <c r="D6" s="10" t="s">
        <v>34</v>
      </c>
      <c r="E6" s="9" t="s">
        <v>7</v>
      </c>
      <c r="F6" s="16">
        <v>120</v>
      </c>
      <c r="G6" s="17"/>
      <c r="H6" s="21" t="s">
        <v>31</v>
      </c>
      <c r="I6" s="22" t="s">
        <v>47</v>
      </c>
    </row>
    <row r="7" spans="1:9" ht="25.2" customHeight="1" thickBot="1" x14ac:dyDescent="0.4">
      <c r="A7" s="9" t="s">
        <v>5</v>
      </c>
      <c r="B7" s="9" t="s">
        <v>6</v>
      </c>
      <c r="D7" s="10" t="s">
        <v>36</v>
      </c>
      <c r="E7" s="9" t="s">
        <v>27</v>
      </c>
      <c r="F7" s="16">
        <v>55</v>
      </c>
      <c r="G7" s="17"/>
      <c r="H7" s="21" t="s">
        <v>9</v>
      </c>
      <c r="I7" s="22" t="s">
        <v>49</v>
      </c>
    </row>
    <row r="8" spans="1:9" ht="25.2" customHeight="1" thickBot="1" x14ac:dyDescent="0.4">
      <c r="A8" s="9" t="s">
        <v>5</v>
      </c>
      <c r="B8" s="9" t="s">
        <v>11</v>
      </c>
      <c r="D8" s="10" t="s">
        <v>39</v>
      </c>
      <c r="E8" s="9" t="s">
        <v>27</v>
      </c>
      <c r="F8" s="16">
        <v>140</v>
      </c>
      <c r="G8" s="17"/>
      <c r="H8" s="21" t="s">
        <v>11</v>
      </c>
      <c r="I8" s="22" t="s">
        <v>50</v>
      </c>
    </row>
    <row r="9" spans="1:9" ht="25.2" customHeight="1" x14ac:dyDescent="0.35">
      <c r="A9" s="9" t="s">
        <v>5</v>
      </c>
      <c r="B9" s="9" t="s">
        <v>6</v>
      </c>
      <c r="D9" s="10" t="s">
        <v>38</v>
      </c>
      <c r="E9" s="9" t="s">
        <v>27</v>
      </c>
      <c r="F9" s="16">
        <v>55</v>
      </c>
      <c r="G9"/>
      <c r="H9"/>
    </row>
    <row r="10" spans="1:9" ht="25.2" customHeight="1" x14ac:dyDescent="0.35">
      <c r="A10" s="9" t="s">
        <v>5</v>
      </c>
      <c r="B10" s="9" t="s">
        <v>6</v>
      </c>
      <c r="D10" s="10" t="s">
        <v>35</v>
      </c>
      <c r="E10" s="9" t="s">
        <v>27</v>
      </c>
      <c r="F10" s="16">
        <v>75</v>
      </c>
      <c r="G10" s="17"/>
      <c r="H10" s="14"/>
    </row>
    <row r="11" spans="1:9" ht="25.2" customHeight="1" x14ac:dyDescent="0.35">
      <c r="A11" s="9" t="s">
        <v>5</v>
      </c>
      <c r="B11" s="9" t="s">
        <v>6</v>
      </c>
      <c r="D11" s="10" t="s">
        <v>35</v>
      </c>
      <c r="E11" s="9" t="s">
        <v>27</v>
      </c>
      <c r="F11" s="16">
        <v>70</v>
      </c>
      <c r="G11"/>
      <c r="H11"/>
      <c r="I11"/>
    </row>
    <row r="12" spans="1:9" ht="25.2" customHeight="1" x14ac:dyDescent="0.35">
      <c r="A12" s="9" t="s">
        <v>5</v>
      </c>
      <c r="B12" s="9" t="s">
        <v>6</v>
      </c>
      <c r="D12" s="10" t="s">
        <v>34</v>
      </c>
      <c r="E12" s="9" t="s">
        <v>20</v>
      </c>
      <c r="F12" s="16">
        <v>55</v>
      </c>
      <c r="G12"/>
      <c r="H12"/>
      <c r="I12"/>
    </row>
    <row r="13" spans="1:9" ht="25.2" customHeight="1" x14ac:dyDescent="0.35">
      <c r="A13" s="9" t="s">
        <v>5</v>
      </c>
      <c r="B13" s="9" t="s">
        <v>6</v>
      </c>
      <c r="D13" s="10" t="s">
        <v>39</v>
      </c>
      <c r="E13" s="9" t="s">
        <v>20</v>
      </c>
      <c r="F13" s="16">
        <v>65</v>
      </c>
      <c r="G13"/>
      <c r="H13"/>
      <c r="I13"/>
    </row>
    <row r="14" spans="1:9" ht="25.2" customHeight="1" x14ac:dyDescent="0.35">
      <c r="A14" s="9" t="s">
        <v>5</v>
      </c>
      <c r="B14" s="9" t="s">
        <v>6</v>
      </c>
      <c r="D14" s="10" t="s">
        <v>37</v>
      </c>
      <c r="E14" s="9" t="s">
        <v>20</v>
      </c>
      <c r="F14" s="16">
        <v>15</v>
      </c>
      <c r="G14"/>
      <c r="H14"/>
      <c r="I14"/>
    </row>
    <row r="15" spans="1:9" ht="25.2" customHeight="1" x14ac:dyDescent="0.35">
      <c r="A15" s="9" t="s">
        <v>5</v>
      </c>
      <c r="B15" s="9" t="s">
        <v>6</v>
      </c>
      <c r="C15" s="26"/>
      <c r="D15" s="10" t="s">
        <v>35</v>
      </c>
      <c r="E15" s="9" t="s">
        <v>21</v>
      </c>
      <c r="F15" s="16">
        <v>75</v>
      </c>
      <c r="G15"/>
      <c r="H15"/>
      <c r="I15"/>
    </row>
    <row r="16" spans="1:9" ht="25.2" customHeight="1" x14ac:dyDescent="0.35">
      <c r="A16" s="9" t="s">
        <v>5</v>
      </c>
      <c r="B16" s="9" t="s">
        <v>6</v>
      </c>
      <c r="D16" s="10" t="s">
        <v>35</v>
      </c>
      <c r="E16" s="9" t="s">
        <v>19</v>
      </c>
      <c r="F16" s="16">
        <v>30</v>
      </c>
      <c r="G16"/>
      <c r="H16"/>
      <c r="I16"/>
    </row>
    <row r="17" spans="1:9" ht="25.2" customHeight="1" x14ac:dyDescent="0.35">
      <c r="A17" s="9" t="s">
        <v>5</v>
      </c>
      <c r="B17" s="9" t="s">
        <v>6</v>
      </c>
      <c r="D17" s="10" t="s">
        <v>35</v>
      </c>
      <c r="E17" s="9" t="s">
        <v>20</v>
      </c>
      <c r="F17" s="16">
        <v>65</v>
      </c>
      <c r="G17"/>
      <c r="H17"/>
      <c r="I17"/>
    </row>
    <row r="18" spans="1:9" ht="25.2" customHeight="1" x14ac:dyDescent="0.35">
      <c r="A18" s="9" t="s">
        <v>5</v>
      </c>
      <c r="B18" s="9" t="s">
        <v>6</v>
      </c>
      <c r="D18" s="10" t="s">
        <v>35</v>
      </c>
      <c r="E18" s="9" t="s">
        <v>20</v>
      </c>
      <c r="F18" s="16">
        <v>20</v>
      </c>
      <c r="G18"/>
      <c r="H18"/>
      <c r="I18"/>
    </row>
    <row r="19" spans="1:9" ht="25.2" customHeight="1" x14ac:dyDescent="0.35">
      <c r="A19" s="9" t="s">
        <v>5</v>
      </c>
      <c r="B19" s="9" t="s">
        <v>9</v>
      </c>
      <c r="D19" s="10" t="s">
        <v>34</v>
      </c>
      <c r="E19" s="9" t="s">
        <v>23</v>
      </c>
      <c r="F19" s="16">
        <v>125</v>
      </c>
      <c r="G19"/>
      <c r="H19"/>
      <c r="I19"/>
    </row>
    <row r="20" spans="1:9" ht="25.2" customHeight="1" x14ac:dyDescent="0.35">
      <c r="A20" s="9" t="s">
        <v>5</v>
      </c>
      <c r="B20" s="9" t="s">
        <v>11</v>
      </c>
      <c r="D20" s="10" t="s">
        <v>34</v>
      </c>
      <c r="E20" s="9" t="s">
        <v>23</v>
      </c>
      <c r="F20" s="16">
        <v>125</v>
      </c>
      <c r="G20"/>
      <c r="H20"/>
      <c r="I20"/>
    </row>
    <row r="21" spans="1:9" ht="25.2" customHeight="1" x14ac:dyDescent="0.35">
      <c r="A21" s="9" t="s">
        <v>5</v>
      </c>
      <c r="B21" s="9" t="s">
        <v>6</v>
      </c>
      <c r="D21" s="10" t="s">
        <v>34</v>
      </c>
      <c r="E21" s="9" t="s">
        <v>23</v>
      </c>
      <c r="F21" s="16">
        <v>55</v>
      </c>
      <c r="G21"/>
      <c r="H21"/>
      <c r="I21"/>
    </row>
    <row r="22" spans="1:9" ht="25.2" customHeight="1" x14ac:dyDescent="0.35">
      <c r="A22" s="9" t="s">
        <v>5</v>
      </c>
      <c r="B22" s="9" t="s">
        <v>6</v>
      </c>
      <c r="D22" s="10" t="s">
        <v>39</v>
      </c>
      <c r="E22" s="9" t="s">
        <v>23</v>
      </c>
      <c r="F22" s="16">
        <v>50</v>
      </c>
      <c r="G22"/>
      <c r="H22"/>
      <c r="I22"/>
    </row>
    <row r="23" spans="1:9" ht="25.2" customHeight="1" x14ac:dyDescent="0.35">
      <c r="A23" s="9" t="s">
        <v>5</v>
      </c>
      <c r="B23" s="9" t="s">
        <v>6</v>
      </c>
      <c r="D23" s="10" t="s">
        <v>36</v>
      </c>
      <c r="E23" s="9" t="s">
        <v>19</v>
      </c>
      <c r="F23" s="16">
        <v>50</v>
      </c>
      <c r="G23"/>
      <c r="H23"/>
      <c r="I23"/>
    </row>
    <row r="24" spans="1:9" ht="25.2" customHeight="1" x14ac:dyDescent="0.35">
      <c r="A24" s="9" t="s">
        <v>5</v>
      </c>
      <c r="B24" s="9" t="s">
        <v>6</v>
      </c>
      <c r="D24" s="10" t="s">
        <v>36</v>
      </c>
      <c r="E24" s="9" t="s">
        <v>19</v>
      </c>
      <c r="F24" s="16">
        <v>55</v>
      </c>
      <c r="G24"/>
      <c r="H24"/>
      <c r="I24"/>
    </row>
    <row r="25" spans="1:9" ht="25.2" customHeight="1" x14ac:dyDescent="0.35">
      <c r="A25" s="9" t="s">
        <v>5</v>
      </c>
      <c r="B25" s="9" t="s">
        <v>6</v>
      </c>
      <c r="D25" s="10" t="s">
        <v>35</v>
      </c>
      <c r="E25" s="9" t="s">
        <v>19</v>
      </c>
      <c r="F25" s="16">
        <v>30</v>
      </c>
      <c r="G25"/>
      <c r="H25"/>
      <c r="I25"/>
    </row>
    <row r="26" spans="1:9" ht="25.2" customHeight="1" x14ac:dyDescent="0.35">
      <c r="A26" s="9" t="s">
        <v>5</v>
      </c>
      <c r="B26" s="9" t="s">
        <v>6</v>
      </c>
      <c r="D26" s="10" t="s">
        <v>35</v>
      </c>
      <c r="E26" s="9" t="s">
        <v>19</v>
      </c>
      <c r="F26" s="16">
        <v>65</v>
      </c>
      <c r="G26"/>
      <c r="H26"/>
      <c r="I26"/>
    </row>
    <row r="27" spans="1:9" ht="25.2" customHeight="1" x14ac:dyDescent="0.35">
      <c r="A27" s="9" t="s">
        <v>5</v>
      </c>
      <c r="B27" s="9" t="s">
        <v>6</v>
      </c>
      <c r="D27" s="10" t="s">
        <v>35</v>
      </c>
      <c r="E27" s="9" t="s">
        <v>19</v>
      </c>
      <c r="F27" s="16">
        <v>70</v>
      </c>
      <c r="G27"/>
      <c r="H27"/>
      <c r="I27"/>
    </row>
    <row r="28" spans="1:9" ht="25.2" customHeight="1" x14ac:dyDescent="0.35">
      <c r="A28" s="9" t="s">
        <v>5</v>
      </c>
      <c r="B28" s="9" t="s">
        <v>6</v>
      </c>
      <c r="D28" s="10" t="s">
        <v>34</v>
      </c>
      <c r="E28" s="9" t="s">
        <v>26</v>
      </c>
      <c r="F28" s="16">
        <v>55</v>
      </c>
      <c r="G28"/>
      <c r="H28"/>
      <c r="I28"/>
    </row>
    <row r="29" spans="1:9" ht="25.2" customHeight="1" x14ac:dyDescent="0.35">
      <c r="A29" s="9" t="s">
        <v>5</v>
      </c>
      <c r="B29" s="9" t="s">
        <v>6</v>
      </c>
      <c r="D29" s="10" t="s">
        <v>39</v>
      </c>
      <c r="E29" s="9" t="s">
        <v>26</v>
      </c>
      <c r="F29" s="16">
        <v>65</v>
      </c>
      <c r="G29"/>
      <c r="H29"/>
      <c r="I29"/>
    </row>
    <row r="30" spans="1:9" ht="25.2" customHeight="1" x14ac:dyDescent="0.35">
      <c r="A30" s="9" t="s">
        <v>5</v>
      </c>
      <c r="B30" s="9" t="s">
        <v>6</v>
      </c>
      <c r="D30" s="10" t="s">
        <v>37</v>
      </c>
      <c r="E30" s="9" t="s">
        <v>26</v>
      </c>
      <c r="F30" s="16">
        <v>15</v>
      </c>
      <c r="G30"/>
      <c r="H30"/>
      <c r="I30"/>
    </row>
    <row r="31" spans="1:9" ht="25.2" customHeight="1" x14ac:dyDescent="0.35">
      <c r="A31" s="9" t="s">
        <v>5</v>
      </c>
      <c r="B31" s="9" t="s">
        <v>6</v>
      </c>
      <c r="D31" s="10" t="s">
        <v>34</v>
      </c>
      <c r="E31" s="9" t="s">
        <v>10</v>
      </c>
      <c r="F31" s="16">
        <v>140</v>
      </c>
      <c r="G31"/>
      <c r="H31"/>
      <c r="I31"/>
    </row>
    <row r="32" spans="1:9" ht="25.2" customHeight="1" x14ac:dyDescent="0.35">
      <c r="A32" s="9" t="s">
        <v>5</v>
      </c>
      <c r="B32" s="9" t="s">
        <v>9</v>
      </c>
      <c r="D32" s="10" t="s">
        <v>34</v>
      </c>
      <c r="E32" s="9" t="s">
        <v>10</v>
      </c>
      <c r="F32" s="16">
        <v>125</v>
      </c>
      <c r="G32" s="17"/>
      <c r="H32" s="14"/>
    </row>
    <row r="33" spans="1:8" ht="25.2" customHeight="1" x14ac:dyDescent="0.35">
      <c r="A33" s="9" t="s">
        <v>5</v>
      </c>
      <c r="B33" s="9" t="s">
        <v>11</v>
      </c>
      <c r="D33" s="10" t="s">
        <v>34</v>
      </c>
      <c r="E33" s="9" t="s">
        <v>10</v>
      </c>
      <c r="F33" s="16">
        <v>125</v>
      </c>
      <c r="G33" s="17"/>
      <c r="H33" s="14"/>
    </row>
    <row r="34" spans="1:8" ht="25.2" customHeight="1" x14ac:dyDescent="0.35">
      <c r="A34" s="9" t="s">
        <v>5</v>
      </c>
      <c r="B34" s="9" t="s">
        <v>6</v>
      </c>
      <c r="D34" s="10" t="s">
        <v>39</v>
      </c>
      <c r="E34" s="9" t="s">
        <v>10</v>
      </c>
      <c r="F34" s="16">
        <v>50</v>
      </c>
      <c r="G34" s="17"/>
      <c r="H34" s="14"/>
    </row>
    <row r="35" spans="1:8" ht="25.2" customHeight="1" x14ac:dyDescent="0.35">
      <c r="A35" s="9" t="s">
        <v>5</v>
      </c>
      <c r="B35" s="9" t="s">
        <v>11</v>
      </c>
      <c r="D35" s="10" t="s">
        <v>39</v>
      </c>
      <c r="E35" s="9" t="s">
        <v>10</v>
      </c>
      <c r="F35" s="16">
        <v>140</v>
      </c>
      <c r="G35" s="17"/>
      <c r="H35" s="14"/>
    </row>
    <row r="36" spans="1:8" ht="25.2" customHeight="1" x14ac:dyDescent="0.35">
      <c r="A36" s="9" t="s">
        <v>5</v>
      </c>
      <c r="B36" s="9" t="s">
        <v>6</v>
      </c>
      <c r="D36" s="10" t="s">
        <v>35</v>
      </c>
      <c r="E36" s="9" t="s">
        <v>10</v>
      </c>
      <c r="F36" s="16">
        <v>55</v>
      </c>
      <c r="G36" s="17"/>
      <c r="H36" s="14"/>
    </row>
    <row r="37" spans="1:8" ht="25.2" customHeight="1" x14ac:dyDescent="0.35">
      <c r="A37" s="9" t="s">
        <v>5</v>
      </c>
      <c r="B37" s="9" t="s">
        <v>6</v>
      </c>
      <c r="D37" s="10" t="s">
        <v>34</v>
      </c>
      <c r="E37" s="9" t="s">
        <v>22</v>
      </c>
      <c r="F37" s="16">
        <v>120</v>
      </c>
      <c r="G37" s="17"/>
      <c r="H37" s="14"/>
    </row>
    <row r="38" spans="1:8" ht="25.2" customHeight="1" x14ac:dyDescent="0.35">
      <c r="A38" s="9" t="s">
        <v>5</v>
      </c>
      <c r="B38" s="9" t="s">
        <v>6</v>
      </c>
      <c r="D38" s="10" t="s">
        <v>34</v>
      </c>
      <c r="E38" s="9" t="s">
        <v>22</v>
      </c>
      <c r="F38" s="16">
        <v>140</v>
      </c>
      <c r="G38" s="17"/>
      <c r="H38" s="14"/>
    </row>
    <row r="39" spans="1:8" ht="25.2" customHeight="1" x14ac:dyDescent="0.35">
      <c r="A39" s="9" t="s">
        <v>5</v>
      </c>
      <c r="B39" s="9" t="s">
        <v>6</v>
      </c>
      <c r="D39" s="10" t="s">
        <v>36</v>
      </c>
      <c r="E39" s="9" t="s">
        <v>22</v>
      </c>
      <c r="F39" s="16">
        <v>120</v>
      </c>
      <c r="G39" s="17"/>
      <c r="H39" s="14"/>
    </row>
    <row r="40" spans="1:8" ht="25.2" customHeight="1" x14ac:dyDescent="0.35">
      <c r="A40" s="9" t="s">
        <v>5</v>
      </c>
      <c r="B40" s="9" t="s">
        <v>30</v>
      </c>
      <c r="D40" s="10" t="s">
        <v>38</v>
      </c>
      <c r="E40" s="9" t="s">
        <v>22</v>
      </c>
      <c r="F40" s="16">
        <v>30</v>
      </c>
      <c r="G40" s="17"/>
      <c r="H40" s="14"/>
    </row>
    <row r="41" spans="1:8" ht="25.2" customHeight="1" x14ac:dyDescent="0.35">
      <c r="A41" s="9" t="s">
        <v>5</v>
      </c>
      <c r="B41" s="9" t="s">
        <v>11</v>
      </c>
      <c r="D41" s="10" t="s">
        <v>38</v>
      </c>
      <c r="E41" s="9" t="s">
        <v>22</v>
      </c>
      <c r="F41" s="16">
        <v>145</v>
      </c>
      <c r="G41" s="17"/>
      <c r="H41" s="14"/>
    </row>
    <row r="42" spans="1:8" ht="25.2" customHeight="1" x14ac:dyDescent="0.35">
      <c r="A42" s="9" t="s">
        <v>5</v>
      </c>
      <c r="B42" s="9" t="s">
        <v>30</v>
      </c>
      <c r="D42" s="10" t="s">
        <v>39</v>
      </c>
      <c r="E42" s="9" t="s">
        <v>22</v>
      </c>
      <c r="F42" s="16">
        <v>30</v>
      </c>
      <c r="G42" s="17"/>
      <c r="H42" s="14"/>
    </row>
    <row r="43" spans="1:8" ht="25.2" customHeight="1" x14ac:dyDescent="0.35">
      <c r="A43" s="9" t="s">
        <v>5</v>
      </c>
      <c r="B43" s="9" t="s">
        <v>30</v>
      </c>
      <c r="D43" s="10" t="s">
        <v>35</v>
      </c>
      <c r="E43" s="9" t="s">
        <v>22</v>
      </c>
      <c r="F43" s="16">
        <v>40</v>
      </c>
      <c r="G43" s="17"/>
      <c r="H43" s="14"/>
    </row>
    <row r="44" spans="1:8" ht="25.2" customHeight="1" x14ac:dyDescent="0.35">
      <c r="A44" s="9" t="s">
        <v>5</v>
      </c>
      <c r="B44" s="9" t="s">
        <v>30</v>
      </c>
      <c r="D44" s="10" t="s">
        <v>38</v>
      </c>
      <c r="E44" s="9" t="s">
        <v>14</v>
      </c>
      <c r="F44" s="16">
        <v>30</v>
      </c>
      <c r="G44" s="17"/>
      <c r="H44" s="14"/>
    </row>
    <row r="45" spans="1:8" ht="25.2" customHeight="1" x14ac:dyDescent="0.35">
      <c r="A45" s="9" t="s">
        <v>5</v>
      </c>
      <c r="B45" s="9" t="s">
        <v>30</v>
      </c>
      <c r="D45" s="10" t="s">
        <v>39</v>
      </c>
      <c r="E45" s="9" t="s">
        <v>14</v>
      </c>
      <c r="F45" s="16">
        <v>30</v>
      </c>
      <c r="G45" s="17"/>
      <c r="H45" s="14"/>
    </row>
    <row r="46" spans="1:8" ht="25.2" customHeight="1" x14ac:dyDescent="0.35">
      <c r="A46" s="9" t="s">
        <v>5</v>
      </c>
      <c r="B46" s="9" t="s">
        <v>30</v>
      </c>
      <c r="D46" s="10" t="s">
        <v>35</v>
      </c>
      <c r="E46" s="9" t="s">
        <v>14</v>
      </c>
      <c r="F46" s="16">
        <v>40</v>
      </c>
      <c r="G46" s="17"/>
      <c r="H46" s="14"/>
    </row>
    <row r="47" spans="1:8" ht="25.2" customHeight="1" x14ac:dyDescent="0.35">
      <c r="A47" s="9" t="s">
        <v>5</v>
      </c>
      <c r="B47" s="9" t="s">
        <v>30</v>
      </c>
      <c r="D47" s="10" t="s">
        <v>35</v>
      </c>
      <c r="E47" s="9" t="s">
        <v>14</v>
      </c>
      <c r="F47" s="16">
        <v>40</v>
      </c>
      <c r="G47" s="17"/>
      <c r="H47" s="14"/>
    </row>
    <row r="48" spans="1:8" ht="25.2" customHeight="1" x14ac:dyDescent="0.35">
      <c r="A48" s="9" t="s">
        <v>5</v>
      </c>
      <c r="B48" s="9" t="s">
        <v>6</v>
      </c>
      <c r="D48" s="10" t="s">
        <v>34</v>
      </c>
      <c r="E48" s="9" t="s">
        <v>25</v>
      </c>
      <c r="F48" s="16">
        <v>65</v>
      </c>
      <c r="G48" s="17"/>
      <c r="H48" s="14"/>
    </row>
    <row r="49" spans="1:8" ht="25.2" customHeight="1" x14ac:dyDescent="0.35">
      <c r="A49" s="9" t="s">
        <v>5</v>
      </c>
      <c r="B49" s="9" t="s">
        <v>6</v>
      </c>
      <c r="D49" s="10" t="s">
        <v>35</v>
      </c>
      <c r="E49" s="9" t="s">
        <v>25</v>
      </c>
      <c r="F49" s="16">
        <v>30</v>
      </c>
      <c r="G49" s="17"/>
      <c r="H49" s="14"/>
    </row>
    <row r="50" spans="1:8" ht="25.2" customHeight="1" x14ac:dyDescent="0.35">
      <c r="A50" s="9" t="s">
        <v>5</v>
      </c>
      <c r="B50" s="9" t="s">
        <v>6</v>
      </c>
      <c r="D50" s="10" t="s">
        <v>35</v>
      </c>
      <c r="E50" s="9" t="s">
        <v>25</v>
      </c>
      <c r="F50" s="16">
        <v>65</v>
      </c>
      <c r="G50" s="17"/>
      <c r="H50" s="14"/>
    </row>
    <row r="51" spans="1:8" ht="25.2" customHeight="1" x14ac:dyDescent="0.35">
      <c r="A51" s="9" t="s">
        <v>5</v>
      </c>
      <c r="B51" s="9" t="s">
        <v>6</v>
      </c>
      <c r="D51" s="10" t="s">
        <v>35</v>
      </c>
      <c r="E51" s="9" t="s">
        <v>25</v>
      </c>
      <c r="F51" s="16">
        <v>65</v>
      </c>
      <c r="G51" s="17"/>
      <c r="H51" s="14"/>
    </row>
    <row r="52" spans="1:8" ht="25.2" customHeight="1" x14ac:dyDescent="0.35">
      <c r="A52" s="9" t="s">
        <v>5</v>
      </c>
      <c r="B52" s="9" t="s">
        <v>30</v>
      </c>
      <c r="D52" s="10" t="s">
        <v>35</v>
      </c>
      <c r="E52" s="9" t="s">
        <v>33</v>
      </c>
      <c r="F52" s="16">
        <v>40</v>
      </c>
      <c r="G52" s="17"/>
      <c r="H52" s="14"/>
    </row>
    <row r="53" spans="1:8" ht="25.2" customHeight="1" x14ac:dyDescent="0.35">
      <c r="A53" s="9" t="s">
        <v>5</v>
      </c>
      <c r="B53" s="9" t="s">
        <v>6</v>
      </c>
      <c r="D53" s="10" t="s">
        <v>38</v>
      </c>
      <c r="E53" s="9" t="s">
        <v>29</v>
      </c>
      <c r="F53" s="16">
        <v>20</v>
      </c>
      <c r="G53" s="17"/>
      <c r="H53" s="14"/>
    </row>
    <row r="54" spans="1:8" ht="25.2" customHeight="1" x14ac:dyDescent="0.35">
      <c r="A54" s="9" t="s">
        <v>5</v>
      </c>
      <c r="B54" s="9" t="s">
        <v>6</v>
      </c>
      <c r="D54" s="10" t="s">
        <v>35</v>
      </c>
      <c r="E54" s="9" t="s">
        <v>29</v>
      </c>
      <c r="F54" s="16">
        <v>60</v>
      </c>
      <c r="G54" s="17"/>
      <c r="H54" s="14"/>
    </row>
    <row r="55" spans="1:8" ht="25.2" customHeight="1" x14ac:dyDescent="0.35">
      <c r="A55" s="9" t="s">
        <v>5</v>
      </c>
      <c r="B55" s="9" t="s">
        <v>6</v>
      </c>
      <c r="D55" s="10" t="s">
        <v>35</v>
      </c>
      <c r="E55" s="9" t="s">
        <v>29</v>
      </c>
      <c r="F55" s="16">
        <v>60</v>
      </c>
      <c r="G55" s="17"/>
      <c r="H55" s="14"/>
    </row>
    <row r="56" spans="1:8" ht="25.2" customHeight="1" x14ac:dyDescent="0.35">
      <c r="A56" s="9" t="s">
        <v>5</v>
      </c>
      <c r="B56" s="9" t="s">
        <v>6</v>
      </c>
      <c r="D56" s="10" t="s">
        <v>35</v>
      </c>
      <c r="E56" s="9" t="s">
        <v>29</v>
      </c>
      <c r="F56" s="16">
        <v>65</v>
      </c>
      <c r="G56" s="17"/>
      <c r="H56" s="14"/>
    </row>
    <row r="57" spans="1:8" ht="25.2" customHeight="1" x14ac:dyDescent="0.35">
      <c r="A57" s="9" t="s">
        <v>5</v>
      </c>
      <c r="B57" s="9" t="s">
        <v>6</v>
      </c>
      <c r="D57" s="10" t="s">
        <v>34</v>
      </c>
      <c r="E57" s="9" t="s">
        <v>18</v>
      </c>
      <c r="F57" s="16">
        <v>55</v>
      </c>
      <c r="G57" s="17"/>
      <c r="H57" s="14"/>
    </row>
    <row r="58" spans="1:8" ht="25.2" customHeight="1" x14ac:dyDescent="0.35">
      <c r="A58" s="9" t="s">
        <v>5</v>
      </c>
      <c r="B58" s="9" t="s">
        <v>11</v>
      </c>
      <c r="D58" s="10" t="s">
        <v>38</v>
      </c>
      <c r="E58" s="9" t="s">
        <v>18</v>
      </c>
      <c r="F58" s="16">
        <v>145</v>
      </c>
      <c r="G58" s="17"/>
      <c r="H58" s="14"/>
    </row>
    <row r="59" spans="1:8" ht="25.2" customHeight="1" x14ac:dyDescent="0.35">
      <c r="A59" s="9" t="s">
        <v>5</v>
      </c>
      <c r="B59" s="9" t="s">
        <v>6</v>
      </c>
      <c r="D59" s="10" t="s">
        <v>39</v>
      </c>
      <c r="E59" s="9" t="s">
        <v>18</v>
      </c>
      <c r="F59" s="16">
        <v>55</v>
      </c>
      <c r="G59" s="17"/>
      <c r="H59" s="14"/>
    </row>
    <row r="60" spans="1:8" ht="25.2" customHeight="1" x14ac:dyDescent="0.35">
      <c r="A60" s="9" t="s">
        <v>5</v>
      </c>
      <c r="B60" s="9" t="s">
        <v>6</v>
      </c>
      <c r="D60" s="10" t="s">
        <v>35</v>
      </c>
      <c r="E60" s="9" t="s">
        <v>18</v>
      </c>
      <c r="F60" s="16">
        <v>60</v>
      </c>
      <c r="G60" s="17"/>
      <c r="H60" s="14"/>
    </row>
    <row r="61" spans="1:8" ht="25.2" customHeight="1" x14ac:dyDescent="0.35">
      <c r="A61" s="9" t="s">
        <v>5</v>
      </c>
      <c r="B61" s="9" t="s">
        <v>6</v>
      </c>
      <c r="D61" s="10" t="s">
        <v>34</v>
      </c>
      <c r="E61" s="9" t="s">
        <v>12</v>
      </c>
      <c r="F61" s="16">
        <v>90</v>
      </c>
      <c r="G61" s="17"/>
      <c r="H61" s="14"/>
    </row>
    <row r="62" spans="1:8" ht="25.2" customHeight="1" x14ac:dyDescent="0.35">
      <c r="A62" s="9" t="s">
        <v>5</v>
      </c>
      <c r="B62" s="9" t="s">
        <v>6</v>
      </c>
      <c r="D62" s="10" t="s">
        <v>34</v>
      </c>
      <c r="E62" s="9" t="s">
        <v>12</v>
      </c>
      <c r="F62" s="16">
        <v>65</v>
      </c>
      <c r="G62" s="17"/>
      <c r="H62" s="14"/>
    </row>
    <row r="63" spans="1:8" ht="25.2" customHeight="1" x14ac:dyDescent="0.35">
      <c r="A63" s="9" t="s">
        <v>5</v>
      </c>
      <c r="B63" s="9" t="s">
        <v>6</v>
      </c>
      <c r="D63" s="10" t="s">
        <v>36</v>
      </c>
      <c r="E63" s="9" t="s">
        <v>12</v>
      </c>
      <c r="F63" s="16">
        <v>120</v>
      </c>
      <c r="G63" s="17"/>
      <c r="H63" s="14"/>
    </row>
    <row r="64" spans="1:8" ht="25.2" customHeight="1" x14ac:dyDescent="0.35">
      <c r="A64" s="9" t="s">
        <v>5</v>
      </c>
      <c r="B64" s="9" t="s">
        <v>6</v>
      </c>
      <c r="D64" s="10" t="s">
        <v>36</v>
      </c>
      <c r="E64" s="9" t="s">
        <v>28</v>
      </c>
      <c r="F64" s="16">
        <v>50</v>
      </c>
      <c r="G64" s="17"/>
      <c r="H64" s="14"/>
    </row>
    <row r="65" spans="1:8" ht="25.2" customHeight="1" x14ac:dyDescent="0.35">
      <c r="A65" s="9" t="s">
        <v>5</v>
      </c>
      <c r="B65" s="9" t="s">
        <v>6</v>
      </c>
      <c r="D65" s="10" t="s">
        <v>35</v>
      </c>
      <c r="E65" s="9" t="s">
        <v>32</v>
      </c>
      <c r="F65" s="16">
        <v>60</v>
      </c>
      <c r="G65" s="17"/>
      <c r="H65" s="14"/>
    </row>
    <row r="66" spans="1:8" ht="25.2" customHeight="1" x14ac:dyDescent="0.35">
      <c r="A66" s="9" t="s">
        <v>5</v>
      </c>
      <c r="B66" s="9" t="s">
        <v>6</v>
      </c>
      <c r="D66" s="10" t="s">
        <v>34</v>
      </c>
      <c r="E66" s="9" t="s">
        <v>24</v>
      </c>
      <c r="F66" s="16">
        <v>90</v>
      </c>
      <c r="G66" s="17"/>
      <c r="H66" s="14"/>
    </row>
    <row r="67" spans="1:8" ht="25.2" customHeight="1" x14ac:dyDescent="0.35">
      <c r="A67" s="9" t="s">
        <v>5</v>
      </c>
      <c r="B67" s="9" t="s">
        <v>6</v>
      </c>
      <c r="D67" s="10" t="s">
        <v>35</v>
      </c>
      <c r="E67" s="9" t="s">
        <v>24</v>
      </c>
      <c r="F67" s="16">
        <v>55</v>
      </c>
      <c r="G67" s="17"/>
      <c r="H67" s="14"/>
    </row>
    <row r="68" spans="1:8" ht="25.2" customHeight="1" x14ac:dyDescent="0.35">
      <c r="A68" s="9" t="s">
        <v>16</v>
      </c>
      <c r="B68" s="9" t="s">
        <v>9</v>
      </c>
      <c r="D68" s="10" t="s">
        <v>35</v>
      </c>
      <c r="E68" s="9" t="s">
        <v>23</v>
      </c>
      <c r="F68" s="16">
        <v>75</v>
      </c>
      <c r="G68" s="17"/>
      <c r="H68" s="14"/>
    </row>
    <row r="69" spans="1:8" ht="25.2" customHeight="1" x14ac:dyDescent="0.35">
      <c r="A69" s="9" t="s">
        <v>16</v>
      </c>
      <c r="B69" s="9" t="s">
        <v>9</v>
      </c>
      <c r="D69" s="10" t="s">
        <v>34</v>
      </c>
      <c r="E69" s="9" t="s">
        <v>21</v>
      </c>
      <c r="F69" s="16">
        <v>125</v>
      </c>
      <c r="G69" s="17"/>
      <c r="H69" s="14"/>
    </row>
    <row r="70" spans="1:8" ht="25.2" customHeight="1" x14ac:dyDescent="0.35">
      <c r="A70" s="9" t="s">
        <v>16</v>
      </c>
      <c r="B70" s="9" t="s">
        <v>9</v>
      </c>
      <c r="D70" s="10" t="s">
        <v>34</v>
      </c>
      <c r="E70" s="9" t="s">
        <v>21</v>
      </c>
      <c r="F70" s="16">
        <v>125</v>
      </c>
      <c r="G70" s="17"/>
      <c r="H70" s="14"/>
    </row>
    <row r="71" spans="1:8" ht="25.2" customHeight="1" x14ac:dyDescent="0.35">
      <c r="A71" s="9" t="s">
        <v>16</v>
      </c>
      <c r="B71" s="9" t="s">
        <v>9</v>
      </c>
      <c r="D71" s="10" t="s">
        <v>34</v>
      </c>
      <c r="E71" s="9" t="s">
        <v>21</v>
      </c>
      <c r="F71" s="16">
        <v>125</v>
      </c>
      <c r="G71" s="17"/>
      <c r="H71" s="14"/>
    </row>
    <row r="72" spans="1:8" ht="25.2" customHeight="1" x14ac:dyDescent="0.35">
      <c r="A72" s="9" t="s">
        <v>16</v>
      </c>
      <c r="B72" s="9" t="s">
        <v>9</v>
      </c>
      <c r="D72" s="10" t="s">
        <v>34</v>
      </c>
      <c r="E72" s="9" t="s">
        <v>21</v>
      </c>
      <c r="F72" s="16">
        <v>125</v>
      </c>
      <c r="G72" s="17"/>
      <c r="H72" s="14"/>
    </row>
    <row r="73" spans="1:8" ht="25.2" customHeight="1" x14ac:dyDescent="0.35">
      <c r="A73" s="9" t="s">
        <v>16</v>
      </c>
      <c r="B73" s="9" t="s">
        <v>11</v>
      </c>
      <c r="D73" s="10" t="s">
        <v>37</v>
      </c>
      <c r="E73" s="9" t="s">
        <v>21</v>
      </c>
      <c r="F73" s="16">
        <v>60</v>
      </c>
      <c r="G73" s="17"/>
      <c r="H73" s="14"/>
    </row>
    <row r="74" spans="1:8" ht="25.2" customHeight="1" x14ac:dyDescent="0.35">
      <c r="A74" s="9" t="s">
        <v>16</v>
      </c>
      <c r="B74" s="9" t="s">
        <v>11</v>
      </c>
      <c r="D74" s="10" t="s">
        <v>37</v>
      </c>
      <c r="E74" s="9" t="s">
        <v>21</v>
      </c>
      <c r="F74" s="16">
        <v>60</v>
      </c>
      <c r="G74" s="17"/>
      <c r="H74" s="14"/>
    </row>
    <row r="75" spans="1:8" ht="25.2" customHeight="1" x14ac:dyDescent="0.35">
      <c r="A75" s="9" t="s">
        <v>16</v>
      </c>
      <c r="B75" s="9" t="s">
        <v>9</v>
      </c>
      <c r="D75" s="10" t="s">
        <v>34</v>
      </c>
      <c r="E75" s="9" t="s">
        <v>17</v>
      </c>
      <c r="F75" s="16">
        <v>65</v>
      </c>
      <c r="G75" s="17"/>
      <c r="H75" s="14"/>
    </row>
    <row r="76" spans="1:8" ht="25.2" customHeight="1" x14ac:dyDescent="0.35">
      <c r="A76" s="9" t="s">
        <v>16</v>
      </c>
      <c r="B76" s="9" t="s">
        <v>11</v>
      </c>
      <c r="D76" s="10" t="s">
        <v>38</v>
      </c>
      <c r="E76" s="9" t="s">
        <v>17</v>
      </c>
      <c r="F76" s="16">
        <v>125</v>
      </c>
      <c r="G76" s="17"/>
      <c r="H76" s="14"/>
    </row>
    <row r="77" spans="1:8" ht="25.2" customHeight="1" x14ac:dyDescent="0.35">
      <c r="A77" s="9" t="s">
        <v>16</v>
      </c>
      <c r="B77" s="9" t="s">
        <v>11</v>
      </c>
      <c r="D77" s="10" t="s">
        <v>39</v>
      </c>
      <c r="E77" s="9" t="s">
        <v>27</v>
      </c>
      <c r="F77" s="16">
        <v>145</v>
      </c>
      <c r="G77" s="17"/>
      <c r="H77" s="14"/>
    </row>
    <row r="78" spans="1:8" ht="25.2" customHeight="1" x14ac:dyDescent="0.35">
      <c r="A78" s="9" t="s">
        <v>16</v>
      </c>
      <c r="B78" s="9" t="s">
        <v>9</v>
      </c>
      <c r="D78" s="10" t="s">
        <v>38</v>
      </c>
      <c r="E78" s="9" t="s">
        <v>27</v>
      </c>
      <c r="F78" s="16">
        <v>100</v>
      </c>
      <c r="G78" s="17"/>
      <c r="H78" s="14"/>
    </row>
    <row r="79" spans="1:8" ht="25.2" customHeight="1" x14ac:dyDescent="0.35">
      <c r="A79" s="9" t="s">
        <v>16</v>
      </c>
      <c r="B79" s="9" t="s">
        <v>9</v>
      </c>
      <c r="D79" s="10" t="s">
        <v>38</v>
      </c>
      <c r="E79" s="9" t="s">
        <v>27</v>
      </c>
      <c r="F79" s="16">
        <v>125</v>
      </c>
      <c r="G79" s="17"/>
      <c r="H79" s="14"/>
    </row>
    <row r="80" spans="1:8" ht="25.2" customHeight="1" x14ac:dyDescent="0.35">
      <c r="A80" s="9" t="s">
        <v>16</v>
      </c>
      <c r="B80" s="9" t="s">
        <v>9</v>
      </c>
      <c r="D80" s="10" t="s">
        <v>39</v>
      </c>
      <c r="E80" s="9" t="s">
        <v>20</v>
      </c>
      <c r="F80" s="16">
        <v>125</v>
      </c>
      <c r="G80" s="17"/>
      <c r="H80" s="14"/>
    </row>
    <row r="81" spans="1:8" ht="25.2" customHeight="1" x14ac:dyDescent="0.35">
      <c r="A81" s="9" t="s">
        <v>16</v>
      </c>
      <c r="B81" s="9" t="s">
        <v>9</v>
      </c>
      <c r="D81" s="10" t="s">
        <v>37</v>
      </c>
      <c r="E81" s="9" t="s">
        <v>20</v>
      </c>
      <c r="F81" s="16">
        <v>125</v>
      </c>
      <c r="G81" s="17"/>
      <c r="H81" s="14"/>
    </row>
    <row r="82" spans="1:8" ht="25.2" customHeight="1" x14ac:dyDescent="0.35">
      <c r="A82" s="9" t="s">
        <v>16</v>
      </c>
      <c r="B82" s="9" t="s">
        <v>9</v>
      </c>
      <c r="D82" s="10" t="s">
        <v>34</v>
      </c>
      <c r="E82" s="9" t="s">
        <v>23</v>
      </c>
      <c r="F82" s="16">
        <v>125</v>
      </c>
      <c r="G82" s="17"/>
      <c r="H82" s="14"/>
    </row>
    <row r="83" spans="1:8" ht="25.2" customHeight="1" x14ac:dyDescent="0.35">
      <c r="A83" s="9" t="s">
        <v>16</v>
      </c>
      <c r="B83" s="9" t="s">
        <v>9</v>
      </c>
      <c r="D83" s="10" t="s">
        <v>36</v>
      </c>
      <c r="E83" s="9" t="s">
        <v>23</v>
      </c>
      <c r="F83" s="16">
        <v>125</v>
      </c>
      <c r="G83" s="17"/>
      <c r="H83" s="14"/>
    </row>
    <row r="84" spans="1:8" ht="25.2" customHeight="1" x14ac:dyDescent="0.35">
      <c r="A84" s="9" t="s">
        <v>16</v>
      </c>
      <c r="B84" s="9" t="s">
        <v>11</v>
      </c>
      <c r="D84" s="10" t="s">
        <v>38</v>
      </c>
      <c r="E84" s="9" t="s">
        <v>23</v>
      </c>
      <c r="F84" s="16">
        <v>125</v>
      </c>
      <c r="G84" s="18"/>
      <c r="H84" s="15"/>
    </row>
    <row r="85" spans="1:8" ht="25.2" customHeight="1" x14ac:dyDescent="0.35">
      <c r="A85" s="9" t="s">
        <v>16</v>
      </c>
      <c r="B85" s="9" t="s">
        <v>9</v>
      </c>
      <c r="D85" s="10" t="s">
        <v>38</v>
      </c>
      <c r="E85" s="9" t="s">
        <v>23</v>
      </c>
      <c r="F85" s="16">
        <v>100</v>
      </c>
      <c r="G85" s="17"/>
      <c r="H85" s="14"/>
    </row>
    <row r="86" spans="1:8" ht="25.2" customHeight="1" x14ac:dyDescent="0.35">
      <c r="A86" s="9" t="s">
        <v>16</v>
      </c>
      <c r="B86" s="9" t="s">
        <v>11</v>
      </c>
      <c r="D86" s="10" t="s">
        <v>37</v>
      </c>
      <c r="E86" s="9" t="s">
        <v>23</v>
      </c>
      <c r="F86" s="16">
        <v>65</v>
      </c>
      <c r="G86" s="17"/>
      <c r="H86" s="14"/>
    </row>
    <row r="87" spans="1:8" ht="25.2" customHeight="1" x14ac:dyDescent="0.35">
      <c r="A87" s="9" t="s">
        <v>16</v>
      </c>
      <c r="B87" s="9" t="s">
        <v>11</v>
      </c>
      <c r="D87" s="10" t="s">
        <v>37</v>
      </c>
      <c r="E87" s="9" t="s">
        <v>23</v>
      </c>
      <c r="F87" s="16">
        <v>65</v>
      </c>
      <c r="G87" s="17"/>
      <c r="H87" s="14"/>
    </row>
    <row r="88" spans="1:8" ht="25.2" customHeight="1" x14ac:dyDescent="0.35">
      <c r="A88" s="9" t="s">
        <v>16</v>
      </c>
      <c r="B88" s="9" t="s">
        <v>9</v>
      </c>
      <c r="D88" s="10" t="s">
        <v>35</v>
      </c>
      <c r="E88" s="9" t="s">
        <v>23</v>
      </c>
      <c r="F88" s="16">
        <v>75</v>
      </c>
      <c r="G88" s="17"/>
      <c r="H88" s="14"/>
    </row>
    <row r="89" spans="1:8" ht="25.2" customHeight="1" x14ac:dyDescent="0.35">
      <c r="A89" s="9" t="s">
        <v>16</v>
      </c>
      <c r="B89" s="9" t="s">
        <v>9</v>
      </c>
      <c r="D89" s="10" t="s">
        <v>35</v>
      </c>
      <c r="E89" s="9" t="s">
        <v>23</v>
      </c>
      <c r="F89" s="16">
        <v>55</v>
      </c>
      <c r="G89" s="17"/>
      <c r="H89" s="14"/>
    </row>
    <row r="90" spans="1:8" ht="25.2" customHeight="1" x14ac:dyDescent="0.35">
      <c r="A90" s="9" t="s">
        <v>16</v>
      </c>
      <c r="B90" s="9" t="s">
        <v>9</v>
      </c>
      <c r="D90" s="10" t="s">
        <v>35</v>
      </c>
      <c r="E90" s="9" t="s">
        <v>23</v>
      </c>
      <c r="F90" s="16">
        <v>125</v>
      </c>
      <c r="G90" s="17"/>
      <c r="H90" s="14"/>
    </row>
    <row r="91" spans="1:8" ht="25.2" customHeight="1" x14ac:dyDescent="0.35">
      <c r="A91" s="9" t="s">
        <v>16</v>
      </c>
      <c r="B91" s="9" t="s">
        <v>9</v>
      </c>
      <c r="D91" s="10" t="s">
        <v>35</v>
      </c>
      <c r="E91" s="9" t="s">
        <v>23</v>
      </c>
      <c r="F91" s="16">
        <v>100</v>
      </c>
      <c r="G91" s="17"/>
      <c r="H91" s="14"/>
    </row>
    <row r="92" spans="1:8" ht="25.2" customHeight="1" x14ac:dyDescent="0.35">
      <c r="A92" s="9" t="s">
        <v>16</v>
      </c>
      <c r="B92" s="9" t="s">
        <v>9</v>
      </c>
      <c r="D92" s="10" t="s">
        <v>36</v>
      </c>
      <c r="E92" s="9" t="s">
        <v>19</v>
      </c>
      <c r="F92" s="16">
        <v>100</v>
      </c>
      <c r="G92" s="17"/>
      <c r="H92" s="14"/>
    </row>
    <row r="93" spans="1:8" ht="25.2" customHeight="1" x14ac:dyDescent="0.35">
      <c r="A93" s="9" t="s">
        <v>16</v>
      </c>
      <c r="B93" s="9" t="s">
        <v>11</v>
      </c>
      <c r="D93" s="10" t="s">
        <v>37</v>
      </c>
      <c r="E93" s="9" t="s">
        <v>19</v>
      </c>
      <c r="F93" s="16">
        <v>60</v>
      </c>
      <c r="G93" s="17"/>
      <c r="H93" s="14"/>
    </row>
    <row r="94" spans="1:8" ht="25.2" customHeight="1" x14ac:dyDescent="0.35">
      <c r="A94" s="9" t="s">
        <v>16</v>
      </c>
      <c r="B94" s="9" t="s">
        <v>9</v>
      </c>
      <c r="D94" s="10" t="s">
        <v>35</v>
      </c>
      <c r="E94" s="9" t="s">
        <v>19</v>
      </c>
      <c r="F94" s="16">
        <v>100</v>
      </c>
      <c r="G94" s="17"/>
      <c r="H94" s="14"/>
    </row>
    <row r="95" spans="1:8" ht="25.2" customHeight="1" x14ac:dyDescent="0.35">
      <c r="A95" s="9" t="s">
        <v>16</v>
      </c>
      <c r="B95" s="9" t="s">
        <v>9</v>
      </c>
      <c r="D95" s="10" t="s">
        <v>34</v>
      </c>
      <c r="E95" s="9" t="s">
        <v>26</v>
      </c>
      <c r="F95" s="16">
        <v>125</v>
      </c>
      <c r="G95" s="17"/>
      <c r="H95" s="14"/>
    </row>
    <row r="96" spans="1:8" ht="25.2" customHeight="1" x14ac:dyDescent="0.35">
      <c r="A96" s="9" t="s">
        <v>16</v>
      </c>
      <c r="B96" s="9" t="s">
        <v>9</v>
      </c>
      <c r="D96" s="10" t="s">
        <v>34</v>
      </c>
      <c r="E96" s="9" t="s">
        <v>26</v>
      </c>
      <c r="F96" s="16">
        <v>125</v>
      </c>
      <c r="G96" s="17"/>
      <c r="H96" s="14"/>
    </row>
    <row r="97" spans="1:8" ht="25.2" customHeight="1" x14ac:dyDescent="0.35">
      <c r="A97" s="9" t="s">
        <v>16</v>
      </c>
      <c r="B97" s="9" t="s">
        <v>9</v>
      </c>
      <c r="D97" s="10" t="s">
        <v>34</v>
      </c>
      <c r="E97" s="9" t="s">
        <v>26</v>
      </c>
      <c r="F97" s="16">
        <v>125</v>
      </c>
      <c r="G97" s="17"/>
      <c r="H97" s="14"/>
    </row>
    <row r="98" spans="1:8" ht="25.2" customHeight="1" x14ac:dyDescent="0.35">
      <c r="A98" s="9" t="s">
        <v>16</v>
      </c>
      <c r="B98" s="9" t="s">
        <v>9</v>
      </c>
      <c r="D98" s="10" t="s">
        <v>34</v>
      </c>
      <c r="E98" s="9" t="s">
        <v>26</v>
      </c>
      <c r="F98" s="16">
        <v>125</v>
      </c>
      <c r="G98" s="17"/>
      <c r="H98" s="14"/>
    </row>
    <row r="99" spans="1:8" ht="25.2" customHeight="1" x14ac:dyDescent="0.35">
      <c r="A99" s="9" t="s">
        <v>16</v>
      </c>
      <c r="B99" s="9" t="s">
        <v>9</v>
      </c>
      <c r="D99" s="10" t="s">
        <v>39</v>
      </c>
      <c r="E99" s="9" t="s">
        <v>26</v>
      </c>
      <c r="F99" s="16">
        <v>125</v>
      </c>
      <c r="G99" s="17"/>
      <c r="H99" s="14"/>
    </row>
    <row r="100" spans="1:8" ht="25.2" customHeight="1" x14ac:dyDescent="0.35">
      <c r="A100" s="9" t="s">
        <v>16</v>
      </c>
      <c r="B100" s="9" t="s">
        <v>9</v>
      </c>
      <c r="D100" s="10" t="s">
        <v>37</v>
      </c>
      <c r="E100" s="9" t="s">
        <v>26</v>
      </c>
      <c r="F100" s="16">
        <v>125</v>
      </c>
      <c r="G100" s="17"/>
      <c r="H100" s="14"/>
    </row>
    <row r="101" spans="1:8" ht="25.2" customHeight="1" x14ac:dyDescent="0.35">
      <c r="A101" s="9" t="s">
        <v>16</v>
      </c>
      <c r="B101" s="9" t="s">
        <v>11</v>
      </c>
      <c r="D101" s="10" t="s">
        <v>37</v>
      </c>
      <c r="E101" s="9" t="s">
        <v>26</v>
      </c>
      <c r="F101" s="16">
        <v>60</v>
      </c>
      <c r="G101" s="17"/>
      <c r="H101" s="14"/>
    </row>
    <row r="102" spans="1:8" ht="25.2" customHeight="1" x14ac:dyDescent="0.35">
      <c r="A102" s="9" t="s">
        <v>16</v>
      </c>
      <c r="B102" s="9" t="s">
        <v>11</v>
      </c>
      <c r="D102" s="10" t="s">
        <v>39</v>
      </c>
      <c r="E102" s="9" t="s">
        <v>10</v>
      </c>
      <c r="F102" s="16">
        <v>145</v>
      </c>
      <c r="G102" s="17"/>
      <c r="H102" s="14"/>
    </row>
    <row r="103" spans="1:8" ht="25.2" customHeight="1" x14ac:dyDescent="0.35">
      <c r="A103" s="9" t="s">
        <v>16</v>
      </c>
      <c r="B103" s="9" t="s">
        <v>9</v>
      </c>
      <c r="D103" s="10" t="s">
        <v>38</v>
      </c>
      <c r="E103" s="9" t="s">
        <v>10</v>
      </c>
      <c r="F103" s="16">
        <v>125</v>
      </c>
      <c r="G103" s="17"/>
      <c r="H103" s="14"/>
    </row>
    <row r="104" spans="1:8" ht="25.2" customHeight="1" x14ac:dyDescent="0.35">
      <c r="A104" s="9" t="s">
        <v>16</v>
      </c>
      <c r="B104" s="9" t="s">
        <v>11</v>
      </c>
      <c r="D104" s="10" t="s">
        <v>37</v>
      </c>
      <c r="E104" s="9" t="s">
        <v>10</v>
      </c>
      <c r="F104" s="16">
        <v>65</v>
      </c>
      <c r="G104" s="17"/>
      <c r="H104" s="14"/>
    </row>
    <row r="105" spans="1:8" ht="25.2" customHeight="1" x14ac:dyDescent="0.35">
      <c r="A105" s="9" t="s">
        <v>16</v>
      </c>
      <c r="B105" s="9" t="s">
        <v>11</v>
      </c>
      <c r="D105" s="10" t="s">
        <v>39</v>
      </c>
      <c r="E105" s="9" t="s">
        <v>22</v>
      </c>
      <c r="F105" s="16">
        <v>125</v>
      </c>
      <c r="G105" s="17"/>
      <c r="H105" s="14"/>
    </row>
    <row r="106" spans="1:8" ht="25.2" customHeight="1" x14ac:dyDescent="0.35">
      <c r="A106" s="9" t="s">
        <v>16</v>
      </c>
      <c r="B106" s="9" t="s">
        <v>9</v>
      </c>
      <c r="D106" s="10" t="s">
        <v>34</v>
      </c>
      <c r="E106" s="9" t="s">
        <v>25</v>
      </c>
      <c r="F106" s="16">
        <v>65</v>
      </c>
      <c r="G106" s="17"/>
      <c r="H106" s="14"/>
    </row>
    <row r="107" spans="1:8" ht="25.2" customHeight="1" x14ac:dyDescent="0.35">
      <c r="A107" s="9" t="s">
        <v>16</v>
      </c>
      <c r="B107" s="9" t="s">
        <v>9</v>
      </c>
      <c r="D107" s="10" t="s">
        <v>36</v>
      </c>
      <c r="E107" s="9" t="s">
        <v>25</v>
      </c>
      <c r="F107" s="16">
        <v>100</v>
      </c>
      <c r="G107" s="17"/>
      <c r="H107" s="14"/>
    </row>
    <row r="108" spans="1:8" ht="25.2" customHeight="1" x14ac:dyDescent="0.35">
      <c r="A108" s="9" t="s">
        <v>16</v>
      </c>
      <c r="B108" s="9" t="s">
        <v>9</v>
      </c>
      <c r="D108" s="10" t="s">
        <v>38</v>
      </c>
      <c r="E108" s="9" t="s">
        <v>25</v>
      </c>
      <c r="F108" s="16">
        <v>100</v>
      </c>
      <c r="G108" s="17"/>
      <c r="H108" s="14"/>
    </row>
    <row r="109" spans="1:8" ht="25.2" customHeight="1" x14ac:dyDescent="0.35">
      <c r="A109" s="9" t="s">
        <v>16</v>
      </c>
      <c r="B109" s="9" t="s">
        <v>9</v>
      </c>
      <c r="D109" s="10" t="s">
        <v>38</v>
      </c>
      <c r="E109" s="9" t="s">
        <v>25</v>
      </c>
      <c r="F109" s="16">
        <v>100</v>
      </c>
      <c r="G109" s="17"/>
      <c r="H109" s="14"/>
    </row>
    <row r="110" spans="1:8" ht="25.2" customHeight="1" x14ac:dyDescent="0.35">
      <c r="A110" s="9" t="s">
        <v>16</v>
      </c>
      <c r="B110" s="9" t="s">
        <v>9</v>
      </c>
      <c r="D110" s="10" t="s">
        <v>35</v>
      </c>
      <c r="E110" s="9" t="s">
        <v>29</v>
      </c>
      <c r="F110" s="16">
        <v>100</v>
      </c>
      <c r="G110" s="17"/>
      <c r="H110" s="14"/>
    </row>
    <row r="111" spans="1:8" ht="25.2" customHeight="1" x14ac:dyDescent="0.35">
      <c r="A111" s="9" t="s">
        <v>16</v>
      </c>
      <c r="B111" s="9" t="s">
        <v>9</v>
      </c>
      <c r="D111" s="10" t="s">
        <v>39</v>
      </c>
      <c r="E111" s="9" t="s">
        <v>18</v>
      </c>
      <c r="F111" s="16">
        <v>100</v>
      </c>
      <c r="G111" s="17"/>
      <c r="H111" s="14"/>
    </row>
    <row r="112" spans="1:8" ht="25.2" customHeight="1" x14ac:dyDescent="0.35">
      <c r="A112" s="9" t="s">
        <v>16</v>
      </c>
      <c r="B112" s="9" t="s">
        <v>11</v>
      </c>
      <c r="D112" s="10" t="s">
        <v>37</v>
      </c>
      <c r="E112" s="9" t="s">
        <v>18</v>
      </c>
      <c r="F112" s="16">
        <v>65</v>
      </c>
      <c r="G112" s="17"/>
      <c r="H112" s="14"/>
    </row>
    <row r="113" spans="1:8" ht="25.2" customHeight="1" x14ac:dyDescent="0.35">
      <c r="A113" s="9" t="s">
        <v>16</v>
      </c>
      <c r="B113" s="9" t="s">
        <v>9</v>
      </c>
      <c r="D113" s="10" t="s">
        <v>34</v>
      </c>
      <c r="E113" s="9" t="s">
        <v>12</v>
      </c>
      <c r="F113" s="16">
        <v>125</v>
      </c>
      <c r="G113" s="17"/>
      <c r="H113" s="14"/>
    </row>
    <row r="114" spans="1:8" ht="25.2" customHeight="1" x14ac:dyDescent="0.35">
      <c r="A114" s="9" t="s">
        <v>16</v>
      </c>
      <c r="B114" s="9" t="s">
        <v>9</v>
      </c>
      <c r="D114" s="10" t="s">
        <v>36</v>
      </c>
      <c r="E114" s="9" t="s">
        <v>12</v>
      </c>
      <c r="F114" s="16">
        <v>125</v>
      </c>
      <c r="G114" s="17"/>
      <c r="H114" s="14"/>
    </row>
    <row r="115" spans="1:8" ht="25.2" customHeight="1" x14ac:dyDescent="0.35">
      <c r="A115" s="9" t="s">
        <v>16</v>
      </c>
      <c r="B115" s="9" t="s">
        <v>9</v>
      </c>
      <c r="D115" s="10" t="s">
        <v>38</v>
      </c>
      <c r="E115" s="9" t="s">
        <v>12</v>
      </c>
      <c r="F115" s="16">
        <v>100</v>
      </c>
      <c r="G115" s="17"/>
      <c r="H115" s="14"/>
    </row>
    <row r="116" spans="1:8" ht="25.2" customHeight="1" x14ac:dyDescent="0.35">
      <c r="A116" s="9" t="s">
        <v>16</v>
      </c>
      <c r="B116" s="9" t="s">
        <v>11</v>
      </c>
      <c r="D116" s="10" t="s">
        <v>39</v>
      </c>
      <c r="E116" s="9" t="s">
        <v>12</v>
      </c>
      <c r="F116" s="16">
        <v>125</v>
      </c>
      <c r="G116" s="17"/>
      <c r="H116" s="14"/>
    </row>
    <row r="117" spans="1:8" ht="25.2" customHeight="1" x14ac:dyDescent="0.35">
      <c r="A117" s="9" t="s">
        <v>16</v>
      </c>
      <c r="B117" s="9" t="s">
        <v>9</v>
      </c>
      <c r="D117" s="10" t="s">
        <v>39</v>
      </c>
      <c r="E117" s="9" t="s">
        <v>12</v>
      </c>
      <c r="F117" s="16">
        <v>100</v>
      </c>
      <c r="G117" s="17"/>
      <c r="H117" s="14"/>
    </row>
    <row r="118" spans="1:8" ht="25.2" customHeight="1" x14ac:dyDescent="0.35">
      <c r="A118" s="9" t="s">
        <v>16</v>
      </c>
      <c r="B118" s="9" t="s">
        <v>11</v>
      </c>
      <c r="D118" s="10" t="s">
        <v>37</v>
      </c>
      <c r="E118" s="9" t="s">
        <v>28</v>
      </c>
      <c r="F118" s="16">
        <v>60</v>
      </c>
      <c r="G118" s="17"/>
      <c r="H118" s="14"/>
    </row>
    <row r="119" spans="1:8" ht="25.2" customHeight="1" x14ac:dyDescent="0.35">
      <c r="A119" s="9" t="s">
        <v>16</v>
      </c>
      <c r="B119" s="9" t="s">
        <v>11</v>
      </c>
      <c r="D119" s="10" t="s">
        <v>37</v>
      </c>
      <c r="E119" s="9" t="s">
        <v>28</v>
      </c>
      <c r="F119" s="16">
        <v>60</v>
      </c>
      <c r="G119" s="17"/>
      <c r="H119" s="14"/>
    </row>
    <row r="120" spans="1:8" ht="25.2" customHeight="1" x14ac:dyDescent="0.35">
      <c r="A120" s="9" t="s">
        <v>16</v>
      </c>
      <c r="B120" s="9" t="s">
        <v>9</v>
      </c>
      <c r="D120" s="10" t="s">
        <v>35</v>
      </c>
      <c r="E120" s="9" t="s">
        <v>32</v>
      </c>
      <c r="F120" s="16">
        <v>75</v>
      </c>
      <c r="G120" s="17"/>
      <c r="H120" s="14"/>
    </row>
    <row r="121" spans="1:8" ht="25.2" customHeight="1" x14ac:dyDescent="0.35">
      <c r="A121" s="9" t="s">
        <v>16</v>
      </c>
      <c r="B121" s="9" t="s">
        <v>9</v>
      </c>
      <c r="D121" s="10" t="s">
        <v>35</v>
      </c>
      <c r="E121" s="9" t="s">
        <v>32</v>
      </c>
      <c r="F121" s="16">
        <v>55</v>
      </c>
      <c r="G121" s="17"/>
      <c r="H121" s="14"/>
    </row>
    <row r="122" spans="1:8" ht="25.2" customHeight="1" x14ac:dyDescent="0.35">
      <c r="A122" s="9" t="s">
        <v>16</v>
      </c>
      <c r="B122" s="9" t="s">
        <v>9</v>
      </c>
      <c r="D122" s="10" t="s">
        <v>35</v>
      </c>
      <c r="E122" s="9" t="s">
        <v>32</v>
      </c>
      <c r="F122" s="16">
        <v>125</v>
      </c>
      <c r="G122" s="17"/>
      <c r="H122" s="14"/>
    </row>
    <row r="123" spans="1:8" ht="25.2" customHeight="1" x14ac:dyDescent="0.35">
      <c r="A123" s="9" t="s">
        <v>16</v>
      </c>
      <c r="B123" s="9" t="s">
        <v>9</v>
      </c>
      <c r="D123" s="10" t="s">
        <v>35</v>
      </c>
      <c r="E123" s="9" t="s">
        <v>32</v>
      </c>
      <c r="F123" s="16">
        <v>100</v>
      </c>
      <c r="G123" s="17"/>
      <c r="H123" s="14"/>
    </row>
    <row r="124" spans="1:8" ht="25.2" customHeight="1" x14ac:dyDescent="0.35">
      <c r="A124" s="9" t="s">
        <v>8</v>
      </c>
      <c r="B124" s="9" t="s">
        <v>11</v>
      </c>
      <c r="D124" s="10" t="s">
        <v>36</v>
      </c>
      <c r="E124" s="9" t="s">
        <v>21</v>
      </c>
      <c r="F124" s="16">
        <v>120</v>
      </c>
      <c r="G124" s="17"/>
      <c r="H124" s="14"/>
    </row>
    <row r="125" spans="1:8" ht="25.2" customHeight="1" x14ac:dyDescent="0.35">
      <c r="A125" s="9" t="s">
        <v>8</v>
      </c>
      <c r="B125" s="9" t="s">
        <v>9</v>
      </c>
      <c r="D125" s="10" t="s">
        <v>34</v>
      </c>
      <c r="E125" s="9" t="s">
        <v>7</v>
      </c>
      <c r="F125" s="16">
        <v>125</v>
      </c>
      <c r="G125" s="17"/>
      <c r="H125" s="14"/>
    </row>
    <row r="126" spans="1:8" ht="25.2" customHeight="1" x14ac:dyDescent="0.35">
      <c r="A126" s="9" t="s">
        <v>8</v>
      </c>
      <c r="B126" s="9" t="s">
        <v>9</v>
      </c>
      <c r="D126" s="10" t="s">
        <v>34</v>
      </c>
      <c r="E126" s="9" t="s">
        <v>7</v>
      </c>
      <c r="F126" s="16">
        <v>100</v>
      </c>
      <c r="G126" s="17"/>
      <c r="H126" s="14"/>
    </row>
    <row r="127" spans="1:8" ht="25.2" customHeight="1" x14ac:dyDescent="0.35">
      <c r="A127" s="9" t="s">
        <v>8</v>
      </c>
      <c r="B127" s="9" t="s">
        <v>9</v>
      </c>
      <c r="D127" s="10" t="s">
        <v>38</v>
      </c>
      <c r="E127" s="9" t="s">
        <v>7</v>
      </c>
      <c r="F127" s="16">
        <v>125</v>
      </c>
      <c r="G127" s="17"/>
      <c r="H127" s="14"/>
    </row>
    <row r="128" spans="1:8" ht="25.2" customHeight="1" x14ac:dyDescent="0.35">
      <c r="A128" s="9" t="s">
        <v>8</v>
      </c>
      <c r="B128" s="9" t="s">
        <v>9</v>
      </c>
      <c r="D128" s="10" t="s">
        <v>38</v>
      </c>
      <c r="E128" s="9" t="s">
        <v>7</v>
      </c>
      <c r="F128" s="16">
        <v>125</v>
      </c>
      <c r="G128" s="17"/>
      <c r="H128" s="14"/>
    </row>
    <row r="129" spans="1:8" ht="25.2" customHeight="1" x14ac:dyDescent="0.35">
      <c r="A129" s="9" t="s">
        <v>8</v>
      </c>
      <c r="B129" s="9" t="s">
        <v>9</v>
      </c>
      <c r="D129" s="10" t="s">
        <v>38</v>
      </c>
      <c r="E129" s="9" t="s">
        <v>7</v>
      </c>
      <c r="F129" s="16">
        <v>100</v>
      </c>
      <c r="G129" s="17"/>
      <c r="H129" s="14"/>
    </row>
    <row r="130" spans="1:8" ht="25.2" customHeight="1" x14ac:dyDescent="0.35">
      <c r="A130" s="9" t="s">
        <v>8</v>
      </c>
      <c r="B130" s="9" t="s">
        <v>11</v>
      </c>
      <c r="D130" s="10" t="s">
        <v>36</v>
      </c>
      <c r="E130" s="9" t="s">
        <v>27</v>
      </c>
      <c r="F130" s="16">
        <v>120</v>
      </c>
      <c r="G130" s="17"/>
      <c r="H130" s="14"/>
    </row>
    <row r="131" spans="1:8" ht="25.2" customHeight="1" x14ac:dyDescent="0.35">
      <c r="A131" s="9" t="s">
        <v>8</v>
      </c>
      <c r="B131" s="9" t="s">
        <v>9</v>
      </c>
      <c r="D131" s="10" t="s">
        <v>39</v>
      </c>
      <c r="E131" s="9" t="s">
        <v>27</v>
      </c>
      <c r="F131" s="16">
        <v>100</v>
      </c>
      <c r="G131" s="17"/>
      <c r="H131" s="14"/>
    </row>
    <row r="132" spans="1:8" ht="25.2" customHeight="1" x14ac:dyDescent="0.35">
      <c r="A132" s="9" t="s">
        <v>8</v>
      </c>
      <c r="B132" s="9" t="s">
        <v>11</v>
      </c>
      <c r="D132" s="10" t="s">
        <v>39</v>
      </c>
      <c r="E132" s="9" t="s">
        <v>20</v>
      </c>
      <c r="F132" s="16">
        <v>35</v>
      </c>
      <c r="G132" s="17"/>
      <c r="H132" s="14"/>
    </row>
    <row r="133" spans="1:8" ht="25.2" customHeight="1" x14ac:dyDescent="0.35">
      <c r="A133" s="9" t="s">
        <v>8</v>
      </c>
      <c r="B133" s="9" t="s">
        <v>9</v>
      </c>
      <c r="D133" s="10" t="s">
        <v>34</v>
      </c>
      <c r="E133" s="9" t="s">
        <v>23</v>
      </c>
      <c r="F133" s="16">
        <v>125</v>
      </c>
      <c r="G133" s="17"/>
      <c r="H133" s="14"/>
    </row>
    <row r="134" spans="1:8" ht="25.2" customHeight="1" x14ac:dyDescent="0.35">
      <c r="A134" s="9" t="s">
        <v>8</v>
      </c>
      <c r="B134" s="9" t="s">
        <v>9</v>
      </c>
      <c r="D134" s="10" t="s">
        <v>38</v>
      </c>
      <c r="E134" s="9" t="s">
        <v>23</v>
      </c>
      <c r="F134" s="16">
        <v>125</v>
      </c>
      <c r="G134" s="18"/>
      <c r="H134" s="15"/>
    </row>
    <row r="135" spans="1:8" ht="25.2" customHeight="1" x14ac:dyDescent="0.35">
      <c r="A135" s="9" t="s">
        <v>8</v>
      </c>
      <c r="B135" s="9" t="s">
        <v>9</v>
      </c>
      <c r="D135" s="10" t="s">
        <v>38</v>
      </c>
      <c r="E135" s="9" t="s">
        <v>23</v>
      </c>
      <c r="F135" s="16">
        <v>100</v>
      </c>
      <c r="G135" s="17"/>
      <c r="H135" s="14"/>
    </row>
    <row r="136" spans="1:8" ht="25.2" customHeight="1" x14ac:dyDescent="0.35">
      <c r="A136" s="9" t="s">
        <v>8</v>
      </c>
      <c r="B136" s="9" t="s">
        <v>9</v>
      </c>
      <c r="D136" s="10" t="s">
        <v>34</v>
      </c>
      <c r="E136" s="9" t="s">
        <v>19</v>
      </c>
      <c r="F136" s="16">
        <v>100</v>
      </c>
      <c r="G136" s="17"/>
      <c r="H136" s="14"/>
    </row>
    <row r="137" spans="1:8" ht="25.2" customHeight="1" x14ac:dyDescent="0.35">
      <c r="A137" s="9" t="s">
        <v>8</v>
      </c>
      <c r="B137" s="9" t="s">
        <v>11</v>
      </c>
      <c r="D137" s="10" t="s">
        <v>36</v>
      </c>
      <c r="E137" s="9" t="s">
        <v>19</v>
      </c>
      <c r="F137" s="16">
        <v>120</v>
      </c>
      <c r="G137" s="17"/>
      <c r="H137" s="14"/>
    </row>
    <row r="138" spans="1:8" ht="25.2" customHeight="1" x14ac:dyDescent="0.35">
      <c r="A138" s="9" t="s">
        <v>8</v>
      </c>
      <c r="B138" s="9" t="s">
        <v>11</v>
      </c>
      <c r="D138" s="10" t="s">
        <v>36</v>
      </c>
      <c r="E138" s="9" t="s">
        <v>19</v>
      </c>
      <c r="F138" s="16">
        <v>120</v>
      </c>
      <c r="G138" s="17"/>
      <c r="H138" s="14"/>
    </row>
    <row r="139" spans="1:8" ht="25.2" customHeight="1" x14ac:dyDescent="0.35">
      <c r="A139" s="9" t="s">
        <v>8</v>
      </c>
      <c r="B139" s="9" t="s">
        <v>11</v>
      </c>
      <c r="D139" s="10" t="s">
        <v>35</v>
      </c>
      <c r="E139" s="9" t="s">
        <v>19</v>
      </c>
      <c r="F139" s="16">
        <v>125</v>
      </c>
      <c r="G139" s="17"/>
      <c r="H139" s="14"/>
    </row>
    <row r="140" spans="1:8" ht="25.2" customHeight="1" x14ac:dyDescent="0.35">
      <c r="A140" s="9" t="s">
        <v>8</v>
      </c>
      <c r="B140" s="9" t="s">
        <v>9</v>
      </c>
      <c r="D140" s="10" t="s">
        <v>34</v>
      </c>
      <c r="E140" s="9" t="s">
        <v>26</v>
      </c>
      <c r="F140" s="16">
        <v>100</v>
      </c>
      <c r="G140" s="17"/>
      <c r="H140" s="14"/>
    </row>
    <row r="141" spans="1:8" ht="25.2" customHeight="1" x14ac:dyDescent="0.35">
      <c r="A141" s="9" t="s">
        <v>8</v>
      </c>
      <c r="B141" s="9" t="s">
        <v>11</v>
      </c>
      <c r="D141" s="10" t="s">
        <v>39</v>
      </c>
      <c r="E141" s="9" t="s">
        <v>26</v>
      </c>
      <c r="F141" s="16">
        <v>35</v>
      </c>
      <c r="G141" s="17"/>
      <c r="H141" s="14"/>
    </row>
    <row r="142" spans="1:8" ht="25.2" customHeight="1" x14ac:dyDescent="0.35">
      <c r="A142" s="9" t="s">
        <v>8</v>
      </c>
      <c r="B142" s="9" t="s">
        <v>9</v>
      </c>
      <c r="D142" s="10" t="s">
        <v>34</v>
      </c>
      <c r="E142" s="9" t="s">
        <v>10</v>
      </c>
      <c r="F142" s="16">
        <v>125</v>
      </c>
      <c r="G142" s="17"/>
      <c r="H142" s="14"/>
    </row>
    <row r="143" spans="1:8" ht="25.2" customHeight="1" x14ac:dyDescent="0.35">
      <c r="A143" s="9" t="s">
        <v>8</v>
      </c>
      <c r="B143" s="9" t="s">
        <v>9</v>
      </c>
      <c r="D143" s="10" t="s">
        <v>39</v>
      </c>
      <c r="E143" s="9" t="s">
        <v>10</v>
      </c>
      <c r="F143" s="16">
        <v>125</v>
      </c>
      <c r="G143" s="17"/>
      <c r="H143" s="14"/>
    </row>
    <row r="144" spans="1:8" ht="25.2" customHeight="1" x14ac:dyDescent="0.35">
      <c r="A144" s="9" t="s">
        <v>8</v>
      </c>
      <c r="B144" s="9" t="s">
        <v>9</v>
      </c>
      <c r="D144" s="10" t="s">
        <v>39</v>
      </c>
      <c r="E144" s="9" t="s">
        <v>10</v>
      </c>
      <c r="F144" s="16">
        <v>100</v>
      </c>
      <c r="G144" s="17"/>
      <c r="H144" s="14"/>
    </row>
    <row r="145" spans="1:8" ht="25.2" customHeight="1" x14ac:dyDescent="0.35">
      <c r="A145" s="9" t="s">
        <v>8</v>
      </c>
      <c r="B145" s="9" t="s">
        <v>9</v>
      </c>
      <c r="D145" s="10" t="s">
        <v>39</v>
      </c>
      <c r="E145" s="9" t="s">
        <v>10</v>
      </c>
      <c r="F145" s="16">
        <v>100</v>
      </c>
      <c r="G145" s="17"/>
      <c r="H145" s="14"/>
    </row>
    <row r="146" spans="1:8" ht="25.2" customHeight="1" x14ac:dyDescent="0.35">
      <c r="A146" s="9" t="s">
        <v>8</v>
      </c>
      <c r="B146" s="9" t="s">
        <v>9</v>
      </c>
      <c r="D146" s="10" t="s">
        <v>38</v>
      </c>
      <c r="E146" s="9" t="s">
        <v>10</v>
      </c>
      <c r="F146" s="16">
        <v>125</v>
      </c>
      <c r="G146" s="17"/>
      <c r="H146" s="14"/>
    </row>
    <row r="147" spans="1:8" ht="25.2" customHeight="1" x14ac:dyDescent="0.35">
      <c r="A147" s="9" t="s">
        <v>8</v>
      </c>
      <c r="B147" s="9" t="s">
        <v>9</v>
      </c>
      <c r="D147" s="10" t="s">
        <v>37</v>
      </c>
      <c r="E147" s="9" t="s">
        <v>10</v>
      </c>
      <c r="F147" s="16">
        <v>100</v>
      </c>
      <c r="G147" s="17"/>
      <c r="H147" s="14"/>
    </row>
    <row r="148" spans="1:8" ht="25.2" customHeight="1" x14ac:dyDescent="0.35">
      <c r="A148" s="9" t="s">
        <v>8</v>
      </c>
      <c r="B148" s="9" t="s">
        <v>9</v>
      </c>
      <c r="D148" s="10" t="s">
        <v>34</v>
      </c>
      <c r="E148" s="9" t="s">
        <v>22</v>
      </c>
      <c r="F148" s="16">
        <v>125</v>
      </c>
      <c r="G148" s="17"/>
      <c r="H148" s="14"/>
    </row>
    <row r="149" spans="1:8" ht="25.2" customHeight="1" x14ac:dyDescent="0.35">
      <c r="A149" s="9" t="s">
        <v>8</v>
      </c>
      <c r="B149" s="9" t="s">
        <v>9</v>
      </c>
      <c r="D149" s="10" t="s">
        <v>36</v>
      </c>
      <c r="E149" s="9" t="s">
        <v>22</v>
      </c>
      <c r="F149" s="16">
        <v>100</v>
      </c>
      <c r="G149" s="17"/>
      <c r="H149" s="14"/>
    </row>
    <row r="150" spans="1:8" ht="25.2" customHeight="1" x14ac:dyDescent="0.35">
      <c r="A150" s="9" t="s">
        <v>8</v>
      </c>
      <c r="B150" s="9" t="s">
        <v>9</v>
      </c>
      <c r="D150" s="10" t="s">
        <v>38</v>
      </c>
      <c r="E150" s="9" t="s">
        <v>22</v>
      </c>
      <c r="F150" s="16">
        <v>125</v>
      </c>
      <c r="G150" s="17"/>
      <c r="H150" s="14"/>
    </row>
    <row r="151" spans="1:8" ht="25.2" customHeight="1" x14ac:dyDescent="0.35">
      <c r="A151" s="9" t="s">
        <v>8</v>
      </c>
      <c r="B151" s="9" t="s">
        <v>9</v>
      </c>
      <c r="D151" s="10" t="s">
        <v>38</v>
      </c>
      <c r="E151" s="9" t="s">
        <v>22</v>
      </c>
      <c r="F151" s="16">
        <v>125</v>
      </c>
      <c r="G151" s="17"/>
      <c r="H151" s="14"/>
    </row>
    <row r="152" spans="1:8" ht="25.2" customHeight="1" x14ac:dyDescent="0.35">
      <c r="A152" s="9" t="s">
        <v>8</v>
      </c>
      <c r="B152" s="9" t="s">
        <v>9</v>
      </c>
      <c r="D152" s="10" t="s">
        <v>39</v>
      </c>
      <c r="E152" s="9" t="s">
        <v>22</v>
      </c>
      <c r="F152" s="16">
        <v>125</v>
      </c>
      <c r="G152" s="17"/>
      <c r="H152" s="14"/>
    </row>
    <row r="153" spans="1:8" ht="25.2" customHeight="1" x14ac:dyDescent="0.35">
      <c r="A153" s="9" t="s">
        <v>8</v>
      </c>
      <c r="B153" s="9" t="s">
        <v>9</v>
      </c>
      <c r="D153" s="10" t="s">
        <v>34</v>
      </c>
      <c r="E153" s="9" t="s">
        <v>25</v>
      </c>
      <c r="F153" s="16">
        <v>100</v>
      </c>
      <c r="G153" s="17"/>
      <c r="H153" s="14"/>
    </row>
    <row r="154" spans="1:8" ht="25.2" customHeight="1" x14ac:dyDescent="0.35">
      <c r="A154" s="9" t="s">
        <v>8</v>
      </c>
      <c r="B154" s="9" t="s">
        <v>9</v>
      </c>
      <c r="D154" s="10" t="s">
        <v>38</v>
      </c>
      <c r="E154" s="9" t="s">
        <v>25</v>
      </c>
      <c r="F154" s="16">
        <v>100</v>
      </c>
      <c r="G154" s="17"/>
      <c r="H154" s="14"/>
    </row>
    <row r="155" spans="1:8" ht="25.2" customHeight="1" x14ac:dyDescent="0.35">
      <c r="A155" s="9" t="s">
        <v>8</v>
      </c>
      <c r="B155" s="9" t="s">
        <v>9</v>
      </c>
      <c r="D155" s="10" t="s">
        <v>37</v>
      </c>
      <c r="E155" s="9" t="s">
        <v>25</v>
      </c>
      <c r="F155" s="16">
        <v>100</v>
      </c>
      <c r="G155" s="17"/>
      <c r="H155" s="14"/>
    </row>
    <row r="156" spans="1:8" ht="25.2" customHeight="1" x14ac:dyDescent="0.35">
      <c r="A156" s="9" t="s">
        <v>8</v>
      </c>
      <c r="B156" s="9" t="s">
        <v>11</v>
      </c>
      <c r="D156" s="10" t="s">
        <v>35</v>
      </c>
      <c r="E156" s="9" t="s">
        <v>25</v>
      </c>
      <c r="F156" s="16">
        <v>125</v>
      </c>
      <c r="G156" s="17"/>
      <c r="H156" s="14"/>
    </row>
    <row r="157" spans="1:8" ht="25.2" customHeight="1" x14ac:dyDescent="0.35">
      <c r="A157" s="9" t="s">
        <v>8</v>
      </c>
      <c r="B157" s="9" t="s">
        <v>9</v>
      </c>
      <c r="D157" s="10" t="s">
        <v>36</v>
      </c>
      <c r="E157" s="9" t="s">
        <v>18</v>
      </c>
      <c r="F157" s="16">
        <v>100</v>
      </c>
      <c r="G157" s="17"/>
      <c r="H157" s="14"/>
    </row>
    <row r="158" spans="1:8" ht="25.2" customHeight="1" x14ac:dyDescent="0.35">
      <c r="A158" s="9" t="s">
        <v>8</v>
      </c>
      <c r="B158" s="9" t="s">
        <v>11</v>
      </c>
      <c r="D158" s="10" t="s">
        <v>36</v>
      </c>
      <c r="E158" s="9" t="s">
        <v>28</v>
      </c>
      <c r="F158" s="16">
        <v>120</v>
      </c>
      <c r="G158" s="17"/>
      <c r="H158" s="14"/>
    </row>
    <row r="159" spans="1:8" ht="25.2" customHeight="1" x14ac:dyDescent="0.35">
      <c r="A159" s="9" t="s">
        <v>8</v>
      </c>
      <c r="B159" s="9" t="s">
        <v>11</v>
      </c>
      <c r="D159" s="10" t="s">
        <v>36</v>
      </c>
      <c r="E159" s="9" t="s">
        <v>28</v>
      </c>
      <c r="F159" s="16">
        <v>120</v>
      </c>
      <c r="G159" s="17"/>
      <c r="H159" s="14"/>
    </row>
    <row r="160" spans="1:8" ht="25.2" customHeight="1" x14ac:dyDescent="0.35">
      <c r="A160" s="9" t="s">
        <v>13</v>
      </c>
      <c r="B160" s="9" t="s">
        <v>11</v>
      </c>
      <c r="D160" s="10" t="s">
        <v>36</v>
      </c>
      <c r="E160" s="9" t="s">
        <v>21</v>
      </c>
      <c r="F160" s="16">
        <v>125</v>
      </c>
      <c r="G160" s="17"/>
      <c r="H160" s="14"/>
    </row>
    <row r="161" spans="1:8" ht="25.2" customHeight="1" x14ac:dyDescent="0.35">
      <c r="A161" s="9" t="s">
        <v>13</v>
      </c>
      <c r="B161" s="9" t="s">
        <v>11</v>
      </c>
      <c r="D161" s="10" t="s">
        <v>36</v>
      </c>
      <c r="E161" s="9" t="s">
        <v>21</v>
      </c>
      <c r="F161" s="16">
        <v>120</v>
      </c>
      <c r="G161" s="17"/>
      <c r="H161" s="14"/>
    </row>
    <row r="162" spans="1:8" ht="25.2" customHeight="1" x14ac:dyDescent="0.35">
      <c r="A162" s="9" t="s">
        <v>13</v>
      </c>
      <c r="B162" s="9" t="s">
        <v>11</v>
      </c>
      <c r="D162" s="10" t="s">
        <v>36</v>
      </c>
      <c r="E162" s="9" t="s">
        <v>21</v>
      </c>
      <c r="F162" s="16">
        <v>120</v>
      </c>
      <c r="G162" s="17"/>
      <c r="H162" s="14"/>
    </row>
    <row r="163" spans="1:8" ht="25.2" customHeight="1" x14ac:dyDescent="0.35">
      <c r="A163" s="9" t="s">
        <v>13</v>
      </c>
      <c r="B163" s="9" t="s">
        <v>9</v>
      </c>
      <c r="D163" s="10" t="s">
        <v>37</v>
      </c>
      <c r="E163" s="9" t="s">
        <v>21</v>
      </c>
      <c r="F163" s="16">
        <v>125</v>
      </c>
      <c r="G163" s="17"/>
      <c r="H163" s="14"/>
    </row>
    <row r="164" spans="1:8" ht="25.2" customHeight="1" x14ac:dyDescent="0.35">
      <c r="A164" s="9" t="s">
        <v>13</v>
      </c>
      <c r="B164" s="9" t="s">
        <v>11</v>
      </c>
      <c r="D164" s="10" t="s">
        <v>37</v>
      </c>
      <c r="E164" s="9" t="s">
        <v>21</v>
      </c>
      <c r="F164" s="16">
        <v>60</v>
      </c>
      <c r="G164" s="17"/>
      <c r="H164" s="14"/>
    </row>
    <row r="165" spans="1:8" ht="25.2" customHeight="1" x14ac:dyDescent="0.35">
      <c r="A165" s="9" t="s">
        <v>13</v>
      </c>
      <c r="B165" s="9" t="s">
        <v>31</v>
      </c>
      <c r="D165" s="10" t="s">
        <v>35</v>
      </c>
      <c r="E165" s="9" t="s">
        <v>21</v>
      </c>
      <c r="F165" s="16">
        <v>10</v>
      </c>
      <c r="G165" s="17"/>
      <c r="H165" s="14"/>
    </row>
    <row r="166" spans="1:8" ht="25.2" customHeight="1" x14ac:dyDescent="0.35">
      <c r="A166" s="9" t="s">
        <v>13</v>
      </c>
      <c r="B166" s="9" t="s">
        <v>31</v>
      </c>
      <c r="D166" s="10" t="s">
        <v>35</v>
      </c>
      <c r="E166" s="9" t="s">
        <v>21</v>
      </c>
      <c r="F166" s="16">
        <v>10</v>
      </c>
      <c r="G166" s="17"/>
      <c r="H166" s="14"/>
    </row>
    <row r="167" spans="1:8" ht="25.2" customHeight="1" x14ac:dyDescent="0.35">
      <c r="A167" s="9" t="s">
        <v>13</v>
      </c>
      <c r="B167" s="9" t="s">
        <v>6</v>
      </c>
      <c r="D167" s="10" t="s">
        <v>39</v>
      </c>
      <c r="E167" s="9" t="s">
        <v>17</v>
      </c>
      <c r="F167" s="16">
        <v>90</v>
      </c>
      <c r="G167" s="17"/>
      <c r="H167" s="14"/>
    </row>
    <row r="168" spans="1:8" ht="25.2" customHeight="1" x14ac:dyDescent="0.35">
      <c r="A168" s="9" t="s">
        <v>13</v>
      </c>
      <c r="B168" s="9" t="s">
        <v>6</v>
      </c>
      <c r="D168" s="10" t="s">
        <v>37</v>
      </c>
      <c r="E168" s="9" t="s">
        <v>17</v>
      </c>
      <c r="F168" s="16">
        <v>20</v>
      </c>
      <c r="G168" s="17"/>
      <c r="H168" s="14"/>
    </row>
    <row r="169" spans="1:8" ht="25.2" customHeight="1" x14ac:dyDescent="0.35">
      <c r="A169" s="9" t="s">
        <v>13</v>
      </c>
      <c r="B169" s="9" t="s">
        <v>6</v>
      </c>
      <c r="D169" s="10" t="s">
        <v>35</v>
      </c>
      <c r="E169" s="9" t="s">
        <v>17</v>
      </c>
      <c r="F169" s="16">
        <v>80</v>
      </c>
      <c r="G169" s="17"/>
      <c r="H169" s="14"/>
    </row>
    <row r="170" spans="1:8" ht="25.2" customHeight="1" x14ac:dyDescent="0.35">
      <c r="A170" s="9" t="s">
        <v>13</v>
      </c>
      <c r="B170" s="9" t="s">
        <v>11</v>
      </c>
      <c r="D170" s="10" t="s">
        <v>36</v>
      </c>
      <c r="E170" s="9" t="s">
        <v>27</v>
      </c>
      <c r="F170" s="16">
        <v>125</v>
      </c>
      <c r="G170" s="17"/>
      <c r="H170" s="14"/>
    </row>
    <row r="171" spans="1:8" ht="25.2" customHeight="1" x14ac:dyDescent="0.35">
      <c r="A171" s="9" t="s">
        <v>13</v>
      </c>
      <c r="B171" s="9" t="s">
        <v>11</v>
      </c>
      <c r="D171" s="10" t="s">
        <v>36</v>
      </c>
      <c r="E171" s="9" t="s">
        <v>27</v>
      </c>
      <c r="F171" s="16">
        <v>120</v>
      </c>
      <c r="G171" s="17"/>
      <c r="H171" s="14"/>
    </row>
    <row r="172" spans="1:8" ht="25.2" customHeight="1" x14ac:dyDescent="0.35">
      <c r="A172" s="9" t="s">
        <v>13</v>
      </c>
      <c r="B172" s="9" t="s">
        <v>6</v>
      </c>
      <c r="D172" s="10" t="s">
        <v>38</v>
      </c>
      <c r="E172" s="9" t="s">
        <v>27</v>
      </c>
      <c r="F172" s="16">
        <v>125</v>
      </c>
      <c r="G172" s="17"/>
      <c r="H172" s="14"/>
    </row>
    <row r="173" spans="1:8" ht="25.2" customHeight="1" x14ac:dyDescent="0.35">
      <c r="A173" s="9" t="s">
        <v>13</v>
      </c>
      <c r="B173" s="9" t="s">
        <v>6</v>
      </c>
      <c r="D173" s="10" t="s">
        <v>35</v>
      </c>
      <c r="E173" s="9" t="s">
        <v>27</v>
      </c>
      <c r="F173" s="16">
        <v>25</v>
      </c>
      <c r="G173" s="17"/>
      <c r="H173" s="14"/>
    </row>
    <row r="174" spans="1:8" ht="25.2" customHeight="1" x14ac:dyDescent="0.35">
      <c r="A174" s="9" t="s">
        <v>13</v>
      </c>
      <c r="B174" s="9" t="s">
        <v>6</v>
      </c>
      <c r="D174" s="10" t="s">
        <v>35</v>
      </c>
      <c r="E174" s="9" t="s">
        <v>27</v>
      </c>
      <c r="F174" s="16">
        <v>20</v>
      </c>
      <c r="G174" s="17"/>
      <c r="H174" s="14"/>
    </row>
    <row r="175" spans="1:8" ht="25.2" customHeight="1" x14ac:dyDescent="0.35">
      <c r="A175" s="9" t="s">
        <v>13</v>
      </c>
      <c r="B175" s="9" t="s">
        <v>6</v>
      </c>
      <c r="D175" s="10" t="s">
        <v>34</v>
      </c>
      <c r="E175" s="9" t="s">
        <v>20</v>
      </c>
      <c r="F175" s="16">
        <v>40</v>
      </c>
      <c r="G175" s="17"/>
      <c r="H175" s="14"/>
    </row>
    <row r="176" spans="1:8" ht="25.2" customHeight="1" x14ac:dyDescent="0.35">
      <c r="A176" s="9" t="s">
        <v>13</v>
      </c>
      <c r="B176" s="9" t="s">
        <v>6</v>
      </c>
      <c r="D176" s="10" t="s">
        <v>39</v>
      </c>
      <c r="E176" s="9" t="s">
        <v>20</v>
      </c>
      <c r="F176" s="16">
        <v>60</v>
      </c>
      <c r="G176" s="17"/>
      <c r="H176" s="14"/>
    </row>
    <row r="177" spans="1:8" ht="25.2" customHeight="1" x14ac:dyDescent="0.35">
      <c r="A177" s="9" t="s">
        <v>13</v>
      </c>
      <c r="B177" s="9" t="s">
        <v>11</v>
      </c>
      <c r="D177" s="10" t="s">
        <v>35</v>
      </c>
      <c r="E177" s="9" t="s">
        <v>20</v>
      </c>
      <c r="F177" s="16">
        <v>125</v>
      </c>
      <c r="G177" s="17"/>
      <c r="H177" s="14"/>
    </row>
    <row r="178" spans="1:8" ht="25.2" customHeight="1" x14ac:dyDescent="0.35">
      <c r="A178" s="9" t="s">
        <v>13</v>
      </c>
      <c r="B178" s="9" t="s">
        <v>11</v>
      </c>
      <c r="D178" s="10" t="s">
        <v>35</v>
      </c>
      <c r="E178" s="9" t="s">
        <v>20</v>
      </c>
      <c r="F178" s="16">
        <v>125</v>
      </c>
      <c r="G178" s="17"/>
      <c r="H178" s="14"/>
    </row>
    <row r="179" spans="1:8" ht="25.2" customHeight="1" x14ac:dyDescent="0.35">
      <c r="A179" s="9" t="s">
        <v>13</v>
      </c>
      <c r="B179" s="9" t="s">
        <v>11</v>
      </c>
      <c r="D179" s="10" t="s">
        <v>34</v>
      </c>
      <c r="E179" s="9" t="s">
        <v>23</v>
      </c>
      <c r="F179" s="16">
        <v>125</v>
      </c>
      <c r="G179" s="17"/>
      <c r="H179" s="14"/>
    </row>
    <row r="180" spans="1:8" ht="25.2" customHeight="1" x14ac:dyDescent="0.35">
      <c r="A180" s="9" t="s">
        <v>13</v>
      </c>
      <c r="B180" s="9" t="s">
        <v>6</v>
      </c>
      <c r="D180" s="10" t="s">
        <v>39</v>
      </c>
      <c r="E180" s="9" t="s">
        <v>23</v>
      </c>
      <c r="F180" s="16">
        <v>25</v>
      </c>
      <c r="G180" s="17"/>
      <c r="H180" s="14"/>
    </row>
    <row r="181" spans="1:8" ht="25.2" customHeight="1" x14ac:dyDescent="0.35">
      <c r="A181" s="9" t="s">
        <v>13</v>
      </c>
      <c r="B181" s="9" t="s">
        <v>6</v>
      </c>
      <c r="D181" s="10" t="s">
        <v>35</v>
      </c>
      <c r="E181" s="9" t="s">
        <v>23</v>
      </c>
      <c r="F181" s="16">
        <v>25</v>
      </c>
      <c r="G181" s="17"/>
      <c r="H181" s="14"/>
    </row>
    <row r="182" spans="1:8" ht="25.2" customHeight="1" x14ac:dyDescent="0.35">
      <c r="A182" s="9" t="s">
        <v>13</v>
      </c>
      <c r="B182" s="9" t="s">
        <v>6</v>
      </c>
      <c r="D182" s="10" t="s">
        <v>35</v>
      </c>
      <c r="E182" s="9" t="s">
        <v>19</v>
      </c>
      <c r="F182" s="16">
        <v>25</v>
      </c>
      <c r="G182" s="17"/>
      <c r="H182" s="14"/>
    </row>
    <row r="183" spans="1:8" ht="25.2" customHeight="1" x14ac:dyDescent="0.35">
      <c r="A183" s="9" t="s">
        <v>13</v>
      </c>
      <c r="B183" s="9" t="s">
        <v>6</v>
      </c>
      <c r="D183" s="10" t="s">
        <v>35</v>
      </c>
      <c r="E183" s="9" t="s">
        <v>19</v>
      </c>
      <c r="F183" s="16">
        <v>20</v>
      </c>
      <c r="G183" s="17"/>
      <c r="H183" s="14"/>
    </row>
    <row r="184" spans="1:8" ht="25.2" customHeight="1" x14ac:dyDescent="0.35">
      <c r="A184" s="9" t="s">
        <v>13</v>
      </c>
      <c r="B184" s="9" t="s">
        <v>6</v>
      </c>
      <c r="D184" s="10" t="s">
        <v>34</v>
      </c>
      <c r="E184" s="9" t="s">
        <v>26</v>
      </c>
      <c r="F184" s="16">
        <v>40</v>
      </c>
      <c r="G184" s="17"/>
      <c r="H184" s="14"/>
    </row>
    <row r="185" spans="1:8" ht="25.2" customHeight="1" x14ac:dyDescent="0.35">
      <c r="A185" s="9" t="s">
        <v>13</v>
      </c>
      <c r="B185" s="9" t="s">
        <v>6</v>
      </c>
      <c r="D185" s="10" t="s">
        <v>36</v>
      </c>
      <c r="E185" s="9" t="s">
        <v>26</v>
      </c>
      <c r="F185" s="16">
        <v>45</v>
      </c>
      <c r="G185" s="17"/>
      <c r="H185" s="14"/>
    </row>
    <row r="186" spans="1:8" ht="25.2" customHeight="1" x14ac:dyDescent="0.35">
      <c r="A186" s="9" t="s">
        <v>13</v>
      </c>
      <c r="B186" s="9" t="s">
        <v>6</v>
      </c>
      <c r="D186" s="10" t="s">
        <v>36</v>
      </c>
      <c r="E186" s="9" t="s">
        <v>26</v>
      </c>
      <c r="F186" s="16">
        <v>40</v>
      </c>
      <c r="G186" s="17"/>
      <c r="H186" s="14"/>
    </row>
    <row r="187" spans="1:8" ht="25.2" customHeight="1" x14ac:dyDescent="0.35">
      <c r="A187" s="9" t="s">
        <v>13</v>
      </c>
      <c r="B187" s="9" t="s">
        <v>31</v>
      </c>
      <c r="D187" s="10" t="s">
        <v>39</v>
      </c>
      <c r="E187" s="9" t="s">
        <v>26</v>
      </c>
      <c r="F187" s="16">
        <v>10</v>
      </c>
      <c r="G187" s="17"/>
      <c r="H187" s="14"/>
    </row>
    <row r="188" spans="1:8" ht="25.2" customHeight="1" x14ac:dyDescent="0.35">
      <c r="A188" s="9" t="s">
        <v>13</v>
      </c>
      <c r="B188" s="9" t="s">
        <v>6</v>
      </c>
      <c r="D188" s="10" t="s">
        <v>39</v>
      </c>
      <c r="E188" s="9" t="s">
        <v>26</v>
      </c>
      <c r="F188" s="16">
        <v>60</v>
      </c>
      <c r="G188" s="17"/>
      <c r="H188" s="14"/>
    </row>
    <row r="189" spans="1:8" ht="25.2" customHeight="1" x14ac:dyDescent="0.35">
      <c r="A189" s="9" t="s">
        <v>13</v>
      </c>
      <c r="B189" s="9" t="s">
        <v>6</v>
      </c>
      <c r="D189" s="10" t="s">
        <v>37</v>
      </c>
      <c r="E189" s="9" t="s">
        <v>26</v>
      </c>
      <c r="F189" s="16">
        <v>20</v>
      </c>
      <c r="G189" s="17"/>
      <c r="H189" s="14"/>
    </row>
    <row r="190" spans="1:8" ht="25.2" customHeight="1" x14ac:dyDescent="0.35">
      <c r="A190" s="9" t="s">
        <v>13</v>
      </c>
      <c r="B190" s="9" t="s">
        <v>9</v>
      </c>
      <c r="D190" s="10" t="s">
        <v>37</v>
      </c>
      <c r="E190" s="9" t="s">
        <v>26</v>
      </c>
      <c r="F190" s="16">
        <v>125</v>
      </c>
      <c r="G190" s="17"/>
      <c r="H190" s="14"/>
    </row>
    <row r="191" spans="1:8" ht="25.2" customHeight="1" x14ac:dyDescent="0.35">
      <c r="A191" s="9" t="s">
        <v>13</v>
      </c>
      <c r="B191" s="9" t="s">
        <v>31</v>
      </c>
      <c r="D191" s="10" t="s">
        <v>37</v>
      </c>
      <c r="E191" s="9" t="s">
        <v>10</v>
      </c>
      <c r="F191" s="16">
        <v>10</v>
      </c>
      <c r="G191" s="17"/>
      <c r="H191" s="14"/>
    </row>
    <row r="192" spans="1:8" ht="25.2" customHeight="1" x14ac:dyDescent="0.35">
      <c r="A192" s="9" t="s">
        <v>13</v>
      </c>
      <c r="B192" s="9" t="s">
        <v>6</v>
      </c>
      <c r="D192" s="10" t="s">
        <v>35</v>
      </c>
      <c r="E192" s="9" t="s">
        <v>10</v>
      </c>
      <c r="F192" s="16">
        <v>65</v>
      </c>
      <c r="G192" s="17"/>
      <c r="H192" s="14"/>
    </row>
    <row r="193" spans="1:8" ht="25.2" customHeight="1" x14ac:dyDescent="0.35">
      <c r="A193" s="9" t="s">
        <v>13</v>
      </c>
      <c r="B193" s="9" t="s">
        <v>6</v>
      </c>
      <c r="D193" s="10" t="s">
        <v>36</v>
      </c>
      <c r="E193" s="9" t="s">
        <v>22</v>
      </c>
      <c r="F193" s="16">
        <v>25</v>
      </c>
      <c r="G193" s="17"/>
      <c r="H193" s="14"/>
    </row>
    <row r="194" spans="1:8" ht="25.2" customHeight="1" x14ac:dyDescent="0.35">
      <c r="A194" s="9" t="s">
        <v>13</v>
      </c>
      <c r="B194" s="9" t="s">
        <v>6</v>
      </c>
      <c r="D194" s="10" t="s">
        <v>36</v>
      </c>
      <c r="E194" s="9" t="s">
        <v>22</v>
      </c>
      <c r="F194" s="16">
        <v>50</v>
      </c>
      <c r="G194" s="17"/>
      <c r="H194" s="14"/>
    </row>
    <row r="195" spans="1:8" ht="25.2" customHeight="1" x14ac:dyDescent="0.35">
      <c r="A195" s="9" t="s">
        <v>13</v>
      </c>
      <c r="B195" s="9" t="s">
        <v>6</v>
      </c>
      <c r="D195" s="10" t="s">
        <v>38</v>
      </c>
      <c r="E195" s="9" t="s">
        <v>22</v>
      </c>
      <c r="F195" s="16">
        <v>90</v>
      </c>
      <c r="G195" s="17"/>
      <c r="H195" s="14"/>
    </row>
    <row r="196" spans="1:8" ht="25.2" customHeight="1" x14ac:dyDescent="0.35">
      <c r="A196" s="9" t="s">
        <v>13</v>
      </c>
      <c r="B196" s="9" t="s">
        <v>11</v>
      </c>
      <c r="D196" s="10" t="s">
        <v>38</v>
      </c>
      <c r="E196" s="9" t="s">
        <v>22</v>
      </c>
      <c r="F196" s="16">
        <v>140</v>
      </c>
      <c r="G196" s="17"/>
      <c r="H196" s="14"/>
    </row>
    <row r="197" spans="1:8" ht="25.2" customHeight="1" x14ac:dyDescent="0.35">
      <c r="A197" s="9" t="s">
        <v>13</v>
      </c>
      <c r="B197" s="9" t="s">
        <v>6</v>
      </c>
      <c r="D197" s="10" t="s">
        <v>34</v>
      </c>
      <c r="E197" s="9" t="s">
        <v>14</v>
      </c>
      <c r="F197" s="16">
        <v>25</v>
      </c>
      <c r="G197" s="17"/>
      <c r="H197" s="14"/>
    </row>
    <row r="198" spans="1:8" ht="25.2" customHeight="1" x14ac:dyDescent="0.35">
      <c r="A198" s="9" t="s">
        <v>13</v>
      </c>
      <c r="B198" s="9" t="s">
        <v>6</v>
      </c>
      <c r="D198" s="10" t="s">
        <v>36</v>
      </c>
      <c r="E198" s="9" t="s">
        <v>14</v>
      </c>
      <c r="F198" s="16">
        <v>25</v>
      </c>
      <c r="G198" s="17"/>
      <c r="H198" s="14"/>
    </row>
    <row r="199" spans="1:8" ht="25.2" customHeight="1" x14ac:dyDescent="0.35">
      <c r="A199" s="9" t="s">
        <v>13</v>
      </c>
      <c r="B199" s="9" t="s">
        <v>6</v>
      </c>
      <c r="D199" s="10" t="s">
        <v>37</v>
      </c>
      <c r="E199" s="9" t="s">
        <v>14</v>
      </c>
      <c r="F199" s="16">
        <v>25</v>
      </c>
      <c r="G199" s="17"/>
      <c r="H199" s="14"/>
    </row>
    <row r="200" spans="1:8" ht="25.2" customHeight="1" x14ac:dyDescent="0.35">
      <c r="A200" s="9" t="s">
        <v>13</v>
      </c>
      <c r="B200" s="9" t="s">
        <v>6</v>
      </c>
      <c r="D200" s="10" t="s">
        <v>38</v>
      </c>
      <c r="E200" s="9" t="s">
        <v>15</v>
      </c>
      <c r="F200" s="16">
        <v>50</v>
      </c>
      <c r="G200" s="17"/>
      <c r="H200" s="14"/>
    </row>
    <row r="201" spans="1:8" ht="25.2" customHeight="1" x14ac:dyDescent="0.35">
      <c r="A201" s="9" t="s">
        <v>13</v>
      </c>
      <c r="B201" s="9" t="s">
        <v>6</v>
      </c>
      <c r="D201" s="10" t="s">
        <v>36</v>
      </c>
      <c r="E201" s="9" t="s">
        <v>15</v>
      </c>
      <c r="F201" s="16">
        <v>50</v>
      </c>
      <c r="G201" s="17"/>
      <c r="H201" s="14"/>
    </row>
    <row r="202" spans="1:8" ht="25.2" customHeight="1" x14ac:dyDescent="0.35">
      <c r="A202" s="9" t="s">
        <v>13</v>
      </c>
      <c r="B202" s="9" t="s">
        <v>31</v>
      </c>
      <c r="D202" s="10" t="s">
        <v>38</v>
      </c>
      <c r="E202" s="9" t="s">
        <v>15</v>
      </c>
      <c r="F202" s="16">
        <v>10</v>
      </c>
      <c r="G202" s="17"/>
      <c r="H202" s="14"/>
    </row>
    <row r="203" spans="1:8" ht="25.2" customHeight="1" x14ac:dyDescent="0.35">
      <c r="A203" s="9" t="s">
        <v>13</v>
      </c>
      <c r="B203" s="9" t="s">
        <v>6</v>
      </c>
      <c r="D203" s="10" t="s">
        <v>39</v>
      </c>
      <c r="E203" s="9" t="s">
        <v>15</v>
      </c>
      <c r="F203" s="16">
        <v>125</v>
      </c>
      <c r="G203" s="17"/>
      <c r="H203" s="14"/>
    </row>
    <row r="204" spans="1:8" ht="25.2" customHeight="1" x14ac:dyDescent="0.35">
      <c r="A204" s="9" t="s">
        <v>13</v>
      </c>
      <c r="B204" s="9" t="s">
        <v>31</v>
      </c>
      <c r="D204" s="10" t="s">
        <v>37</v>
      </c>
      <c r="E204" s="9" t="s">
        <v>15</v>
      </c>
      <c r="F204" s="16">
        <v>10</v>
      </c>
      <c r="G204" s="17"/>
      <c r="H204" s="14"/>
    </row>
    <row r="205" spans="1:8" ht="25.2" customHeight="1" x14ac:dyDescent="0.35">
      <c r="A205" s="9" t="s">
        <v>13</v>
      </c>
      <c r="B205" s="9" t="s">
        <v>6</v>
      </c>
      <c r="D205" s="10" t="s">
        <v>39</v>
      </c>
      <c r="E205" s="9" t="s">
        <v>15</v>
      </c>
      <c r="F205" s="16">
        <v>25</v>
      </c>
      <c r="G205" s="17"/>
      <c r="H205" s="14"/>
    </row>
    <row r="206" spans="1:8" ht="25.2" customHeight="1" x14ac:dyDescent="0.35">
      <c r="A206" s="9" t="s">
        <v>13</v>
      </c>
      <c r="B206" s="9" t="s">
        <v>6</v>
      </c>
      <c r="D206" s="10" t="s">
        <v>34</v>
      </c>
      <c r="E206" s="9" t="s">
        <v>25</v>
      </c>
      <c r="F206" s="16">
        <v>25</v>
      </c>
      <c r="G206" s="17"/>
      <c r="H206" s="14"/>
    </row>
    <row r="207" spans="1:8" ht="25.2" customHeight="1" x14ac:dyDescent="0.35">
      <c r="A207" s="9" t="s">
        <v>13</v>
      </c>
      <c r="B207" s="9" t="s">
        <v>6</v>
      </c>
      <c r="D207" s="10" t="s">
        <v>34</v>
      </c>
      <c r="E207" s="9" t="s">
        <v>25</v>
      </c>
      <c r="F207" s="16">
        <v>50</v>
      </c>
      <c r="G207" s="17"/>
      <c r="H207" s="14"/>
    </row>
    <row r="208" spans="1:8" ht="25.2" customHeight="1" x14ac:dyDescent="0.35">
      <c r="A208" s="9" t="s">
        <v>13</v>
      </c>
      <c r="B208" s="9" t="s">
        <v>6</v>
      </c>
      <c r="D208" s="10" t="s">
        <v>37</v>
      </c>
      <c r="E208" s="9" t="s">
        <v>25</v>
      </c>
      <c r="F208" s="16">
        <v>25</v>
      </c>
      <c r="G208" s="17"/>
      <c r="H208" s="14"/>
    </row>
    <row r="209" spans="1:8" ht="25.2" customHeight="1" x14ac:dyDescent="0.35">
      <c r="A209" s="9" t="s">
        <v>13</v>
      </c>
      <c r="B209" s="9" t="s">
        <v>31</v>
      </c>
      <c r="D209" s="10" t="s">
        <v>37</v>
      </c>
      <c r="E209" s="9" t="s">
        <v>25</v>
      </c>
      <c r="F209" s="16">
        <v>10</v>
      </c>
      <c r="G209" s="17"/>
      <c r="H209" s="14"/>
    </row>
    <row r="210" spans="1:8" ht="25.2" customHeight="1" x14ac:dyDescent="0.35">
      <c r="A210" s="9" t="s">
        <v>13</v>
      </c>
      <c r="B210" s="9" t="s">
        <v>31</v>
      </c>
      <c r="D210" s="10" t="s">
        <v>37</v>
      </c>
      <c r="E210" s="9" t="s">
        <v>25</v>
      </c>
      <c r="F210" s="16">
        <v>10</v>
      </c>
      <c r="G210" s="17"/>
      <c r="H210" s="14"/>
    </row>
    <row r="211" spans="1:8" ht="25.2" customHeight="1" x14ac:dyDescent="0.35">
      <c r="A211" s="9" t="s">
        <v>13</v>
      </c>
      <c r="B211" s="9" t="s">
        <v>31</v>
      </c>
      <c r="D211" s="10" t="s">
        <v>35</v>
      </c>
      <c r="E211" s="9" t="s">
        <v>33</v>
      </c>
      <c r="F211" s="16">
        <v>10</v>
      </c>
      <c r="G211" s="17"/>
      <c r="H211" s="14"/>
    </row>
    <row r="212" spans="1:8" ht="25.2" customHeight="1" x14ac:dyDescent="0.35">
      <c r="A212" s="9" t="s">
        <v>13</v>
      </c>
      <c r="B212" s="9" t="s">
        <v>31</v>
      </c>
      <c r="D212" s="10" t="s">
        <v>35</v>
      </c>
      <c r="E212" s="9" t="s">
        <v>33</v>
      </c>
      <c r="F212" s="16">
        <v>10</v>
      </c>
      <c r="G212" s="17"/>
      <c r="H212" s="14"/>
    </row>
    <row r="213" spans="1:8" ht="25.2" customHeight="1" x14ac:dyDescent="0.35">
      <c r="A213" s="9" t="s">
        <v>13</v>
      </c>
      <c r="B213" s="9" t="s">
        <v>11</v>
      </c>
      <c r="D213" s="10" t="s">
        <v>36</v>
      </c>
      <c r="E213" s="9" t="s">
        <v>29</v>
      </c>
      <c r="F213" s="16">
        <v>125</v>
      </c>
      <c r="G213" s="17"/>
      <c r="H213" s="14"/>
    </row>
    <row r="214" spans="1:8" ht="25.2" customHeight="1" x14ac:dyDescent="0.35">
      <c r="A214" s="9" t="s">
        <v>13</v>
      </c>
      <c r="B214" s="9" t="s">
        <v>9</v>
      </c>
      <c r="D214" s="10" t="s">
        <v>35</v>
      </c>
      <c r="E214" s="9" t="s">
        <v>29</v>
      </c>
      <c r="F214" s="16">
        <v>100</v>
      </c>
      <c r="G214" s="17"/>
      <c r="H214" s="14"/>
    </row>
    <row r="215" spans="1:8" ht="25.2" customHeight="1" x14ac:dyDescent="0.35">
      <c r="A215" s="9" t="s">
        <v>13</v>
      </c>
      <c r="B215" s="9" t="s">
        <v>11</v>
      </c>
      <c r="D215" s="10" t="s">
        <v>35</v>
      </c>
      <c r="E215" s="9" t="s">
        <v>29</v>
      </c>
      <c r="F215" s="16">
        <v>125</v>
      </c>
      <c r="G215" s="17"/>
      <c r="H215" s="14"/>
    </row>
    <row r="216" spans="1:8" ht="25.2" customHeight="1" x14ac:dyDescent="0.35">
      <c r="A216" s="9" t="s">
        <v>13</v>
      </c>
      <c r="B216" s="9" t="s">
        <v>11</v>
      </c>
      <c r="D216" s="10" t="s">
        <v>34</v>
      </c>
      <c r="E216" s="9" t="s">
        <v>18</v>
      </c>
      <c r="F216" s="16">
        <v>125</v>
      </c>
      <c r="G216" s="17"/>
      <c r="H216" s="14"/>
    </row>
    <row r="217" spans="1:8" ht="25.2" customHeight="1" x14ac:dyDescent="0.35">
      <c r="A217" s="9" t="s">
        <v>13</v>
      </c>
      <c r="B217" s="9" t="s">
        <v>6</v>
      </c>
      <c r="D217" s="10" t="s">
        <v>36</v>
      </c>
      <c r="E217" s="9" t="s">
        <v>18</v>
      </c>
      <c r="F217" s="16">
        <v>45</v>
      </c>
      <c r="G217" s="17"/>
      <c r="H217" s="14"/>
    </row>
    <row r="218" spans="1:8" ht="25.2" customHeight="1" x14ac:dyDescent="0.35">
      <c r="A218" s="9" t="s">
        <v>13</v>
      </c>
      <c r="B218" s="9" t="s">
        <v>6</v>
      </c>
      <c r="D218" s="10" t="s">
        <v>36</v>
      </c>
      <c r="E218" s="9" t="s">
        <v>18</v>
      </c>
      <c r="F218" s="16">
        <v>40</v>
      </c>
      <c r="G218" s="17"/>
      <c r="H218" s="14"/>
    </row>
    <row r="219" spans="1:8" ht="25.2" customHeight="1" x14ac:dyDescent="0.35">
      <c r="A219" s="9" t="s">
        <v>13</v>
      </c>
      <c r="B219" s="9" t="s">
        <v>11</v>
      </c>
      <c r="D219" s="10" t="s">
        <v>38</v>
      </c>
      <c r="E219" s="9" t="s">
        <v>18</v>
      </c>
      <c r="F219" s="16">
        <v>140</v>
      </c>
      <c r="G219" s="17"/>
      <c r="H219" s="14"/>
    </row>
    <row r="220" spans="1:8" ht="25.2" customHeight="1" x14ac:dyDescent="0.35">
      <c r="A220" s="9" t="s">
        <v>13</v>
      </c>
      <c r="B220" s="9" t="s">
        <v>6</v>
      </c>
      <c r="D220" s="10" t="s">
        <v>35</v>
      </c>
      <c r="E220" s="9" t="s">
        <v>18</v>
      </c>
      <c r="F220" s="16">
        <v>50</v>
      </c>
      <c r="G220" s="17"/>
      <c r="H220" s="14"/>
    </row>
    <row r="221" spans="1:8" ht="25.2" customHeight="1" x14ac:dyDescent="0.35">
      <c r="A221" s="9" t="s">
        <v>13</v>
      </c>
      <c r="B221" s="9" t="s">
        <v>9</v>
      </c>
      <c r="D221" s="10" t="s">
        <v>35</v>
      </c>
      <c r="E221" s="9" t="s">
        <v>18</v>
      </c>
      <c r="F221" s="16">
        <v>100</v>
      </c>
      <c r="G221" s="17"/>
      <c r="H221" s="14"/>
    </row>
    <row r="222" spans="1:8" ht="25.2" customHeight="1" x14ac:dyDescent="0.35">
      <c r="A222" s="9" t="s">
        <v>13</v>
      </c>
      <c r="B222" s="9" t="s">
        <v>6</v>
      </c>
      <c r="D222" s="10" t="s">
        <v>38</v>
      </c>
      <c r="E222" s="9" t="s">
        <v>12</v>
      </c>
      <c r="F222" s="16">
        <v>90</v>
      </c>
      <c r="G222" s="17"/>
      <c r="H222" s="14"/>
    </row>
    <row r="223" spans="1:8" ht="25.2" customHeight="1" x14ac:dyDescent="0.35">
      <c r="A223" s="9" t="s">
        <v>13</v>
      </c>
      <c r="B223" s="9" t="s">
        <v>6</v>
      </c>
      <c r="D223" s="10" t="s">
        <v>38</v>
      </c>
      <c r="E223" s="9" t="s">
        <v>12</v>
      </c>
      <c r="F223" s="16">
        <v>25</v>
      </c>
      <c r="G223" s="17"/>
      <c r="H223" s="14"/>
    </row>
    <row r="224" spans="1:8" ht="25.2" customHeight="1" x14ac:dyDescent="0.35">
      <c r="A224" s="9" t="s">
        <v>13</v>
      </c>
      <c r="B224" s="9" t="s">
        <v>11</v>
      </c>
      <c r="D224" s="10" t="s">
        <v>36</v>
      </c>
      <c r="E224" s="9" t="s">
        <v>28</v>
      </c>
      <c r="F224" s="16">
        <v>120</v>
      </c>
      <c r="G224" s="17"/>
      <c r="H224" s="14"/>
    </row>
    <row r="225" spans="1:8" ht="25.2" customHeight="1" x14ac:dyDescent="0.35">
      <c r="A225" s="9" t="s">
        <v>13</v>
      </c>
      <c r="B225" s="9" t="s">
        <v>11</v>
      </c>
      <c r="D225" s="10" t="s">
        <v>37</v>
      </c>
      <c r="E225" s="9" t="s">
        <v>28</v>
      </c>
      <c r="F225" s="16">
        <v>60</v>
      </c>
      <c r="G225" s="17"/>
      <c r="H225" s="14"/>
    </row>
    <row r="226" spans="1:8" ht="25.2" customHeight="1" x14ac:dyDescent="0.35">
      <c r="A226" s="9" t="s">
        <v>13</v>
      </c>
      <c r="B226" s="9" t="s">
        <v>6</v>
      </c>
      <c r="D226" s="10" t="s">
        <v>38</v>
      </c>
      <c r="E226" s="9" t="s">
        <v>24</v>
      </c>
      <c r="F226" s="16">
        <v>90</v>
      </c>
      <c r="G226" s="17"/>
      <c r="H226" s="14"/>
    </row>
    <row r="227" spans="1:8" ht="25.2" customHeight="1" x14ac:dyDescent="0.35">
      <c r="A227" s="9" t="s">
        <v>13</v>
      </c>
      <c r="B227" s="9" t="s">
        <v>6</v>
      </c>
      <c r="D227" s="10" t="s">
        <v>35</v>
      </c>
      <c r="E227" s="9" t="s">
        <v>24</v>
      </c>
      <c r="F227" s="16">
        <v>80</v>
      </c>
      <c r="G227" s="17"/>
      <c r="H227" s="14"/>
    </row>
    <row r="228" spans="1:8" ht="25.2" customHeight="1" x14ac:dyDescent="0.35">
      <c r="A228" s="9" t="s">
        <v>13</v>
      </c>
      <c r="B228" s="9" t="s">
        <v>6</v>
      </c>
      <c r="D228" s="10" t="s">
        <v>35</v>
      </c>
      <c r="E228" s="9" t="s">
        <v>24</v>
      </c>
      <c r="F228" s="16">
        <v>50</v>
      </c>
      <c r="G228" s="17"/>
      <c r="H228" s="14"/>
    </row>
    <row r="229" spans="1:8" ht="25.2" customHeight="1" x14ac:dyDescent="0.35">
      <c r="A229" s="9" t="s">
        <v>13</v>
      </c>
      <c r="B229" s="9" t="s">
        <v>6</v>
      </c>
      <c r="D229" s="10" t="s">
        <v>35</v>
      </c>
      <c r="E229" s="9" t="s">
        <v>24</v>
      </c>
      <c r="F229" s="16">
        <v>65</v>
      </c>
      <c r="G229" s="17"/>
      <c r="H229" s="14"/>
    </row>
  </sheetData>
  <sortState xmlns:xlrd2="http://schemas.microsoft.com/office/spreadsheetml/2017/richdata2" ref="A4:H229">
    <sortCondition ref="A4:A229"/>
  </sortState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2594-0FDD-47E9-97C4-AB498DFD5BAE}">
  <dimension ref="A1:G21"/>
  <sheetViews>
    <sheetView workbookViewId="0">
      <selection activeCell="F10" sqref="F10"/>
    </sheetView>
  </sheetViews>
  <sheetFormatPr defaultRowHeight="18" x14ac:dyDescent="0.3"/>
  <cols>
    <col min="1" max="1" width="51.21875" style="52" customWidth="1"/>
    <col min="2" max="4" width="15.21875" style="52" customWidth="1"/>
    <col min="5" max="5" width="8.88671875" style="52"/>
    <col min="6" max="6" width="17.77734375" style="52" customWidth="1"/>
    <col min="7" max="7" width="16.6640625" style="52" customWidth="1"/>
    <col min="8" max="16384" width="8.88671875" style="52"/>
  </cols>
  <sheetData>
    <row r="1" spans="1:7" ht="26.4" customHeight="1" x14ac:dyDescent="0.3">
      <c r="A1" s="50" t="s">
        <v>106</v>
      </c>
      <c r="B1" s="51"/>
      <c r="C1" s="51"/>
      <c r="D1" s="51"/>
    </row>
    <row r="2" spans="1:7" ht="19.8" customHeight="1" thickBot="1" x14ac:dyDescent="0.35">
      <c r="B2" s="53" t="s">
        <v>130</v>
      </c>
      <c r="C2" s="53" t="s">
        <v>131</v>
      </c>
      <c r="D2" s="53" t="s">
        <v>132</v>
      </c>
    </row>
    <row r="3" spans="1:7" ht="19.8" customHeight="1" thickBot="1" x14ac:dyDescent="0.35">
      <c r="B3" s="53" t="s">
        <v>46</v>
      </c>
      <c r="C3" s="53" t="s">
        <v>46</v>
      </c>
      <c r="D3" s="53" t="s">
        <v>46</v>
      </c>
      <c r="F3" s="54" t="s">
        <v>107</v>
      </c>
      <c r="G3" s="55" t="s">
        <v>108</v>
      </c>
    </row>
    <row r="4" spans="1:7" ht="19.8" customHeight="1" thickBot="1" x14ac:dyDescent="0.35">
      <c r="A4" s="56" t="s">
        <v>109</v>
      </c>
      <c r="B4" s="51"/>
      <c r="C4" s="51"/>
      <c r="D4" s="51"/>
      <c r="F4" s="57" t="s">
        <v>129</v>
      </c>
      <c r="G4" s="58">
        <v>45000</v>
      </c>
    </row>
    <row r="5" spans="1:7" ht="19.8" customHeight="1" thickBot="1" x14ac:dyDescent="0.35">
      <c r="A5" s="52" t="s">
        <v>110</v>
      </c>
      <c r="B5" s="51">
        <f>G5*$F$10*95%</f>
        <v>27929.999999999996</v>
      </c>
      <c r="C5" s="51">
        <f>G6*$F$10*95%</f>
        <v>26600</v>
      </c>
      <c r="D5" s="51">
        <f>G7*$F$10*95%</f>
        <v>7980</v>
      </c>
      <c r="F5" s="57" t="s">
        <v>130</v>
      </c>
      <c r="G5" s="58">
        <v>42000</v>
      </c>
    </row>
    <row r="6" spans="1:7" ht="19.8" customHeight="1" thickBot="1" x14ac:dyDescent="0.35">
      <c r="A6" s="52" t="s">
        <v>111</v>
      </c>
      <c r="B6" s="51">
        <f>G4*(100%-$F$10)*80%</f>
        <v>10800.000000000002</v>
      </c>
      <c r="C6" s="51">
        <f>G5*$F$10*80%</f>
        <v>23520</v>
      </c>
      <c r="D6" s="51">
        <f>G6*$F$10*80%</f>
        <v>22400</v>
      </c>
      <c r="F6" s="57" t="s">
        <v>131</v>
      </c>
      <c r="G6" s="58">
        <v>40000</v>
      </c>
    </row>
    <row r="7" spans="1:7" ht="19.8" customHeight="1" thickTop="1" thickBot="1" x14ac:dyDescent="0.35">
      <c r="A7" s="52" t="s">
        <v>112</v>
      </c>
      <c r="B7" s="59">
        <f>SUM(B5:B6)</f>
        <v>38730</v>
      </c>
      <c r="C7" s="59">
        <f t="shared" ref="C7:D7" si="0">SUM(C5:C6)</f>
        <v>50120</v>
      </c>
      <c r="D7" s="59">
        <f t="shared" si="0"/>
        <v>30380</v>
      </c>
      <c r="F7" s="57" t="s">
        <v>132</v>
      </c>
      <c r="G7" s="58">
        <v>12000</v>
      </c>
    </row>
    <row r="8" spans="1:7" ht="19.8" customHeight="1" thickTop="1" x14ac:dyDescent="0.3">
      <c r="B8" s="51"/>
      <c r="C8" s="51"/>
      <c r="D8" s="51"/>
    </row>
    <row r="9" spans="1:7" ht="19.8" customHeight="1" x14ac:dyDescent="0.3">
      <c r="A9" s="56" t="s">
        <v>113</v>
      </c>
      <c r="B9" s="51"/>
      <c r="C9" s="51"/>
      <c r="D9" s="51"/>
      <c r="F9" s="56" t="s">
        <v>125</v>
      </c>
    </row>
    <row r="10" spans="1:7" ht="19.8" customHeight="1" x14ac:dyDescent="0.3">
      <c r="A10" s="52" t="s">
        <v>114</v>
      </c>
      <c r="B10" s="51">
        <v>13460</v>
      </c>
      <c r="C10" s="51">
        <v>13600</v>
      </c>
      <c r="D10" s="51">
        <v>12400</v>
      </c>
      <c r="F10" s="61">
        <v>0.7</v>
      </c>
    </row>
    <row r="11" spans="1:7" ht="19.8" customHeight="1" x14ac:dyDescent="0.3">
      <c r="A11" s="52" t="s">
        <v>116</v>
      </c>
      <c r="B11" s="51">
        <v>23400</v>
      </c>
      <c r="C11" s="51">
        <v>17500</v>
      </c>
      <c r="D11" s="51">
        <v>18900</v>
      </c>
    </row>
    <row r="12" spans="1:7" ht="19.8" customHeight="1" x14ac:dyDescent="0.3">
      <c r="A12" s="52" t="s">
        <v>117</v>
      </c>
      <c r="B12" s="51">
        <v>1400</v>
      </c>
      <c r="C12" s="51">
        <v>1400</v>
      </c>
      <c r="D12" s="51">
        <v>1400</v>
      </c>
      <c r="F12" s="52" t="s">
        <v>115</v>
      </c>
    </row>
    <row r="13" spans="1:7" ht="19.8" customHeight="1" x14ac:dyDescent="0.3">
      <c r="A13" s="52" t="s">
        <v>118</v>
      </c>
      <c r="B13" s="51">
        <v>2900</v>
      </c>
      <c r="C13" s="51">
        <v>4100</v>
      </c>
      <c r="D13" s="51">
        <v>4100</v>
      </c>
      <c r="F13" s="52" t="s">
        <v>128</v>
      </c>
    </row>
    <row r="14" spans="1:7" ht="19.8" customHeight="1" x14ac:dyDescent="0.3">
      <c r="A14" s="52" t="s">
        <v>119</v>
      </c>
      <c r="B14" s="51">
        <v>1870</v>
      </c>
      <c r="C14" s="51">
        <v>1560</v>
      </c>
      <c r="D14" s="51">
        <v>1560</v>
      </c>
    </row>
    <row r="15" spans="1:7" ht="19.8" customHeight="1" thickBot="1" x14ac:dyDescent="0.35">
      <c r="A15" s="52" t="s">
        <v>120</v>
      </c>
      <c r="B15" s="51">
        <v>2000</v>
      </c>
      <c r="C15" s="51">
        <v>2000</v>
      </c>
      <c r="D15" s="51">
        <v>2000</v>
      </c>
    </row>
    <row r="16" spans="1:7" ht="19.8" customHeight="1" thickTop="1" thickBot="1" x14ac:dyDescent="0.35">
      <c r="A16" s="52" t="s">
        <v>121</v>
      </c>
      <c r="B16" s="59">
        <f>SUM(B10:B15)</f>
        <v>45030</v>
      </c>
      <c r="C16" s="59">
        <f t="shared" ref="C16:D16" si="1">SUM(C10:C15)</f>
        <v>40160</v>
      </c>
      <c r="D16" s="59">
        <f t="shared" si="1"/>
        <v>40360</v>
      </c>
    </row>
    <row r="17" spans="1:4" ht="19.8" customHeight="1" thickTop="1" x14ac:dyDescent="0.3">
      <c r="B17" s="51"/>
      <c r="C17" s="51"/>
      <c r="D17" s="51"/>
    </row>
    <row r="18" spans="1:4" ht="19.8" customHeight="1" x14ac:dyDescent="0.3">
      <c r="A18" s="52" t="s">
        <v>122</v>
      </c>
      <c r="B18" s="51">
        <v>4900</v>
      </c>
      <c r="C18" s="51">
        <f>B20</f>
        <v>-1400</v>
      </c>
      <c r="D18" s="51">
        <f>C20</f>
        <v>8560</v>
      </c>
    </row>
    <row r="19" spans="1:4" ht="19.8" customHeight="1" thickBot="1" x14ac:dyDescent="0.35">
      <c r="A19" s="52" t="s">
        <v>123</v>
      </c>
      <c r="B19" s="51">
        <f>B7-B16</f>
        <v>-6300</v>
      </c>
      <c r="C19" s="51">
        <f t="shared" ref="C19:D19" si="2">C7-C16</f>
        <v>9960</v>
      </c>
      <c r="D19" s="51">
        <f t="shared" si="2"/>
        <v>-9980</v>
      </c>
    </row>
    <row r="20" spans="1:4" ht="19.8" customHeight="1" thickTop="1" thickBot="1" x14ac:dyDescent="0.35">
      <c r="A20" s="56" t="s">
        <v>124</v>
      </c>
      <c r="B20" s="59">
        <f>SUM(B18:B19)</f>
        <v>-1400</v>
      </c>
      <c r="C20" s="59">
        <f t="shared" ref="C20:D20" si="3">SUM(C18:C19)</f>
        <v>8560</v>
      </c>
      <c r="D20" s="59">
        <f t="shared" si="3"/>
        <v>-1420</v>
      </c>
    </row>
    <row r="21" spans="1:4" ht="18.600000000000001" thickTop="1" x14ac:dyDescent="0.3">
      <c r="B21" s="60"/>
      <c r="C21" s="60"/>
      <c r="D21" s="60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1F7F-D55E-438A-A108-99E97C15B5FF}">
  <dimension ref="A1:AC229"/>
  <sheetViews>
    <sheetView workbookViewId="0"/>
  </sheetViews>
  <sheetFormatPr defaultColWidth="9.109375" defaultRowHeight="18" x14ac:dyDescent="0.35"/>
  <cols>
    <col min="1" max="1" width="17.109375" style="9" customWidth="1"/>
    <col min="2" max="2" width="20" style="9" customWidth="1"/>
    <col min="3" max="3" width="25.6640625" style="24" customWidth="1"/>
    <col min="4" max="4" width="17.109375" style="9" customWidth="1"/>
    <col min="5" max="5" width="22.77734375" style="9" customWidth="1"/>
    <col min="6" max="6" width="17.21875" style="16" customWidth="1"/>
    <col min="7" max="7" width="15.44140625" style="16" bestFit="1" customWidth="1"/>
    <col min="8" max="8" width="25.109375" style="8" customWidth="1"/>
    <col min="9" max="9" width="33.5546875" style="8" customWidth="1"/>
    <col min="10" max="12" width="4" style="8" bestFit="1" customWidth="1"/>
    <col min="13" max="13" width="3" style="8" bestFit="1" customWidth="1"/>
    <col min="14" max="14" width="4" style="8" bestFit="1" customWidth="1"/>
    <col min="15" max="15" width="3" style="8" bestFit="1" customWidth="1"/>
    <col min="16" max="18" width="4" style="8" bestFit="1" customWidth="1"/>
    <col min="19" max="19" width="5" style="8" bestFit="1" customWidth="1"/>
    <col min="20" max="23" width="4" style="8" bestFit="1" customWidth="1"/>
    <col min="24" max="26" width="5" style="8" bestFit="1" customWidth="1"/>
    <col min="27" max="28" width="4" style="8" bestFit="1" customWidth="1"/>
    <col min="29" max="29" width="10.77734375" style="8" bestFit="1" customWidth="1"/>
    <col min="30" max="16384" width="9.109375" style="8"/>
  </cols>
  <sheetData>
    <row r="1" spans="1:29" ht="22.2" customHeight="1" thickBot="1" x14ac:dyDescent="0.4">
      <c r="A1" s="27">
        <v>26</v>
      </c>
      <c r="B1" s="23" t="s">
        <v>55</v>
      </c>
    </row>
    <row r="2" spans="1:29" ht="22.2" customHeight="1" thickBot="1" x14ac:dyDescent="0.4"/>
    <row r="3" spans="1:29" ht="22.8" customHeight="1" thickBot="1" x14ac:dyDescent="0.4">
      <c r="A3" s="13" t="s">
        <v>4</v>
      </c>
      <c r="B3" s="13" t="s">
        <v>41</v>
      </c>
      <c r="C3" s="25" t="s">
        <v>56</v>
      </c>
      <c r="D3" s="12" t="s">
        <v>42</v>
      </c>
      <c r="E3" s="13" t="s">
        <v>40</v>
      </c>
      <c r="F3" s="11" t="s">
        <v>48</v>
      </c>
      <c r="G3" s="11"/>
      <c r="H3" s="20" t="s">
        <v>41</v>
      </c>
      <c r="I3" s="20" t="s">
        <v>56</v>
      </c>
    </row>
    <row r="4" spans="1:29" ht="26.4" customHeight="1" thickBot="1" x14ac:dyDescent="0.4">
      <c r="A4" s="9" t="s">
        <v>5</v>
      </c>
      <c r="B4" s="9" t="s">
        <v>6</v>
      </c>
      <c r="C4" s="24" t="str">
        <f t="shared" ref="C4:C35" si="0">VLOOKUP(B4,$H$3:$I$8,2,FALSE)</f>
        <v>Star Blazer X Pack</v>
      </c>
      <c r="D4" s="10" t="s">
        <v>35</v>
      </c>
      <c r="E4" s="9" t="s">
        <v>21</v>
      </c>
      <c r="F4" s="16">
        <v>65</v>
      </c>
      <c r="G4" s="17"/>
      <c r="H4" s="21" t="s">
        <v>30</v>
      </c>
      <c r="I4" s="22" t="s">
        <v>52</v>
      </c>
    </row>
    <row r="5" spans="1:29" ht="26.4" customHeight="1" thickBot="1" x14ac:dyDescent="0.4">
      <c r="A5" s="9" t="s">
        <v>5</v>
      </c>
      <c r="B5" s="9" t="s">
        <v>6</v>
      </c>
      <c r="C5" s="24" t="str">
        <f t="shared" si="0"/>
        <v>Star Blazer X Pack</v>
      </c>
      <c r="D5" s="10" t="s">
        <v>35</v>
      </c>
      <c r="E5" s="9" t="s">
        <v>21</v>
      </c>
      <c r="F5" s="16">
        <v>75</v>
      </c>
      <c r="G5" s="17"/>
      <c r="H5" s="21" t="s">
        <v>6</v>
      </c>
      <c r="I5" s="22" t="s">
        <v>51</v>
      </c>
    </row>
    <row r="6" spans="1:29" ht="26.4" customHeight="1" thickBot="1" x14ac:dyDescent="0.4">
      <c r="A6" s="9" t="s">
        <v>5</v>
      </c>
      <c r="B6" s="9" t="s">
        <v>6</v>
      </c>
      <c r="C6" s="24" t="str">
        <f t="shared" si="0"/>
        <v>Star Blazer X Pack</v>
      </c>
      <c r="D6" s="10" t="s">
        <v>34</v>
      </c>
      <c r="E6" s="9" t="s">
        <v>7</v>
      </c>
      <c r="F6" s="16">
        <v>120</v>
      </c>
      <c r="G6" s="17"/>
      <c r="H6" s="21" t="s">
        <v>31</v>
      </c>
      <c r="I6" s="22" t="s">
        <v>47</v>
      </c>
    </row>
    <row r="7" spans="1:29" ht="26.4" customHeight="1" thickBot="1" x14ac:dyDescent="0.4">
      <c r="A7" s="9" t="s">
        <v>5</v>
      </c>
      <c r="B7" s="9" t="s">
        <v>6</v>
      </c>
      <c r="C7" s="24" t="str">
        <f t="shared" si="0"/>
        <v>Star Blazer X Pack</v>
      </c>
      <c r="D7" s="10" t="s">
        <v>36</v>
      </c>
      <c r="E7" s="9" t="s">
        <v>27</v>
      </c>
      <c r="F7" s="16">
        <v>55</v>
      </c>
      <c r="G7" s="17"/>
      <c r="H7" s="21" t="s">
        <v>9</v>
      </c>
      <c r="I7" s="22" t="s">
        <v>49</v>
      </c>
    </row>
    <row r="8" spans="1:29" ht="26.4" customHeight="1" thickBot="1" x14ac:dyDescent="0.4">
      <c r="A8" s="9" t="s">
        <v>5</v>
      </c>
      <c r="B8" s="9" t="s">
        <v>11</v>
      </c>
      <c r="C8" s="24" t="str">
        <f t="shared" si="0"/>
        <v>Water Guns</v>
      </c>
      <c r="D8" s="10" t="s">
        <v>39</v>
      </c>
      <c r="E8" s="9" t="s">
        <v>27</v>
      </c>
      <c r="F8" s="16">
        <v>140</v>
      </c>
      <c r="G8"/>
      <c r="H8" s="21" t="s">
        <v>11</v>
      </c>
      <c r="I8" s="22" t="s">
        <v>50</v>
      </c>
    </row>
    <row r="9" spans="1:29" x14ac:dyDescent="0.35">
      <c r="A9" s="9" t="s">
        <v>5</v>
      </c>
      <c r="B9" s="9" t="s">
        <v>6</v>
      </c>
      <c r="C9" s="24" t="str">
        <f t="shared" si="0"/>
        <v>Star Blazer X Pack</v>
      </c>
      <c r="D9" s="10" t="s">
        <v>38</v>
      </c>
      <c r="E9" s="9" t="s">
        <v>27</v>
      </c>
      <c r="F9" s="16">
        <v>55</v>
      </c>
      <c r="G9" s="17"/>
      <c r="H9" s="28" t="s">
        <v>42</v>
      </c>
      <c r="I9" t="s">
        <v>34</v>
      </c>
    </row>
    <row r="10" spans="1:29" ht="26.4" customHeight="1" x14ac:dyDescent="0.35">
      <c r="A10" s="9" t="s">
        <v>5</v>
      </c>
      <c r="B10" s="9" t="s">
        <v>6</v>
      </c>
      <c r="C10" s="24" t="str">
        <f t="shared" si="0"/>
        <v>Star Blazer X Pack</v>
      </c>
      <c r="D10" s="10" t="s">
        <v>35</v>
      </c>
      <c r="E10" s="9" t="s">
        <v>27</v>
      </c>
      <c r="F10" s="16">
        <v>75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26.4" customHeight="1" x14ac:dyDescent="0.35">
      <c r="A11" s="9" t="s">
        <v>5</v>
      </c>
      <c r="B11" s="9" t="s">
        <v>6</v>
      </c>
      <c r="C11" s="24" t="str">
        <f t="shared" si="0"/>
        <v>Star Blazer X Pack</v>
      </c>
      <c r="D11" s="10" t="s">
        <v>35</v>
      </c>
      <c r="E11" s="9" t="s">
        <v>27</v>
      </c>
      <c r="F11" s="16">
        <v>70</v>
      </c>
      <c r="G11"/>
      <c r="H11" s="28" t="s">
        <v>57</v>
      </c>
      <c r="I11" t="s">
        <v>58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26.4" customHeight="1" x14ac:dyDescent="0.35">
      <c r="A12" s="9" t="s">
        <v>5</v>
      </c>
      <c r="B12" s="9" t="s">
        <v>6</v>
      </c>
      <c r="C12" s="24" t="str">
        <f t="shared" si="0"/>
        <v>Star Blazer X Pack</v>
      </c>
      <c r="D12" s="10" t="s">
        <v>34</v>
      </c>
      <c r="E12" s="9" t="s">
        <v>20</v>
      </c>
      <c r="F12" s="16">
        <v>55</v>
      </c>
      <c r="G12"/>
      <c r="H12" s="29" t="s">
        <v>49</v>
      </c>
      <c r="I12" s="30">
        <v>1780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26.4" customHeight="1" x14ac:dyDescent="0.35">
      <c r="A13" s="9" t="s">
        <v>5</v>
      </c>
      <c r="B13" s="9" t="s">
        <v>6</v>
      </c>
      <c r="C13" s="24" t="str">
        <f t="shared" si="0"/>
        <v>Star Blazer X Pack</v>
      </c>
      <c r="D13" s="10" t="s">
        <v>39</v>
      </c>
      <c r="E13" s="9" t="s">
        <v>20</v>
      </c>
      <c r="F13" s="16">
        <v>65</v>
      </c>
      <c r="G13"/>
      <c r="H13" s="29" t="s">
        <v>51</v>
      </c>
      <c r="I13" s="30">
        <v>1230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26.4" customHeight="1" x14ac:dyDescent="0.35">
      <c r="A14" s="9" t="s">
        <v>5</v>
      </c>
      <c r="B14" s="9" t="s">
        <v>6</v>
      </c>
      <c r="C14" s="24" t="str">
        <f t="shared" si="0"/>
        <v>Star Blazer X Pack</v>
      </c>
      <c r="D14" s="10" t="s">
        <v>37</v>
      </c>
      <c r="E14" s="9" t="s">
        <v>20</v>
      </c>
      <c r="F14" s="16">
        <v>15</v>
      </c>
      <c r="G14"/>
      <c r="H14" s="29" t="s">
        <v>50</v>
      </c>
      <c r="I14" s="30">
        <v>500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26.4" customHeight="1" x14ac:dyDescent="0.35">
      <c r="A15" s="9" t="s">
        <v>5</v>
      </c>
      <c r="B15" s="9" t="s">
        <v>6</v>
      </c>
      <c r="C15" s="24" t="str">
        <f t="shared" si="0"/>
        <v>Star Blazer X Pack</v>
      </c>
      <c r="D15" s="10" t="s">
        <v>35</v>
      </c>
      <c r="E15" s="9" t="s">
        <v>19</v>
      </c>
      <c r="F15" s="16">
        <v>30</v>
      </c>
      <c r="G15"/>
      <c r="H15" s="29" t="s">
        <v>43</v>
      </c>
      <c r="I15" s="30">
        <v>3510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26.4" customHeight="1" x14ac:dyDescent="0.35">
      <c r="A16" s="9" t="s">
        <v>5</v>
      </c>
      <c r="B16" s="9" t="s">
        <v>6</v>
      </c>
      <c r="C16" s="24" t="str">
        <f t="shared" si="0"/>
        <v>Star Blazer X Pack</v>
      </c>
      <c r="D16" s="10" t="s">
        <v>35</v>
      </c>
      <c r="E16" s="9" t="s">
        <v>20</v>
      </c>
      <c r="F16" s="16">
        <v>65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26.4" customHeight="1" x14ac:dyDescent="0.35">
      <c r="A17" s="9" t="s">
        <v>5</v>
      </c>
      <c r="B17" s="9" t="s">
        <v>6</v>
      </c>
      <c r="C17" s="24" t="str">
        <f t="shared" si="0"/>
        <v>Star Blazer X Pack</v>
      </c>
      <c r="D17" s="10" t="s">
        <v>35</v>
      </c>
      <c r="E17" s="9" t="s">
        <v>20</v>
      </c>
      <c r="F17" s="16">
        <v>20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26.4" customHeight="1" x14ac:dyDescent="0.35">
      <c r="A18" s="9" t="s">
        <v>5</v>
      </c>
      <c r="B18" s="9" t="s">
        <v>9</v>
      </c>
      <c r="C18" s="24" t="str">
        <f t="shared" si="0"/>
        <v>Nuro Darts</v>
      </c>
      <c r="D18" s="10" t="s">
        <v>34</v>
      </c>
      <c r="E18" s="9" t="s">
        <v>23</v>
      </c>
      <c r="F18" s="16">
        <v>125</v>
      </c>
      <c r="G18"/>
      <c r="H18"/>
      <c r="I18"/>
      <c r="J18"/>
    </row>
    <row r="19" spans="1:29" ht="26.4" customHeight="1" x14ac:dyDescent="0.35">
      <c r="A19" s="9" t="s">
        <v>5</v>
      </c>
      <c r="B19" s="9" t="s">
        <v>11</v>
      </c>
      <c r="C19" s="24" t="str">
        <f t="shared" si="0"/>
        <v>Water Guns</v>
      </c>
      <c r="D19" s="10" t="s">
        <v>34</v>
      </c>
      <c r="E19" s="9" t="s">
        <v>23</v>
      </c>
      <c r="F19" s="16">
        <v>125</v>
      </c>
      <c r="G19"/>
      <c r="H19"/>
      <c r="I19"/>
      <c r="J19"/>
    </row>
    <row r="20" spans="1:29" ht="26.4" customHeight="1" x14ac:dyDescent="0.35">
      <c r="A20" s="9" t="s">
        <v>5</v>
      </c>
      <c r="B20" s="9" t="s">
        <v>6</v>
      </c>
      <c r="C20" s="24" t="str">
        <f t="shared" si="0"/>
        <v>Star Blazer X Pack</v>
      </c>
      <c r="D20" s="10" t="s">
        <v>34</v>
      </c>
      <c r="E20" s="9" t="s">
        <v>23</v>
      </c>
      <c r="F20" s="16">
        <v>55</v>
      </c>
      <c r="G20"/>
      <c r="H20"/>
      <c r="I20"/>
      <c r="J20"/>
    </row>
    <row r="21" spans="1:29" ht="26.4" customHeight="1" x14ac:dyDescent="0.35">
      <c r="A21" s="9" t="s">
        <v>5</v>
      </c>
      <c r="B21" s="9" t="s">
        <v>6</v>
      </c>
      <c r="C21" s="24" t="str">
        <f t="shared" si="0"/>
        <v>Star Blazer X Pack</v>
      </c>
      <c r="D21" s="10" t="s">
        <v>39</v>
      </c>
      <c r="E21" s="9" t="s">
        <v>23</v>
      </c>
      <c r="F21" s="16">
        <v>50</v>
      </c>
      <c r="G21"/>
      <c r="H21"/>
      <c r="I21"/>
      <c r="J21"/>
    </row>
    <row r="22" spans="1:29" ht="26.4" customHeight="1" x14ac:dyDescent="0.35">
      <c r="A22" s="9" t="s">
        <v>5</v>
      </c>
      <c r="B22" s="9" t="s">
        <v>6</v>
      </c>
      <c r="C22" s="24" t="str">
        <f t="shared" si="0"/>
        <v>Star Blazer X Pack</v>
      </c>
      <c r="D22" s="10" t="s">
        <v>36</v>
      </c>
      <c r="E22" s="9" t="s">
        <v>19</v>
      </c>
      <c r="F22" s="16">
        <v>50</v>
      </c>
      <c r="G22"/>
      <c r="H22"/>
      <c r="I22"/>
      <c r="J22"/>
    </row>
    <row r="23" spans="1:29" ht="26.4" customHeight="1" x14ac:dyDescent="0.35">
      <c r="A23" s="9" t="s">
        <v>5</v>
      </c>
      <c r="B23" s="9" t="s">
        <v>6</v>
      </c>
      <c r="C23" s="24" t="str">
        <f t="shared" si="0"/>
        <v>Star Blazer X Pack</v>
      </c>
      <c r="D23" s="10" t="s">
        <v>36</v>
      </c>
      <c r="E23" s="9" t="s">
        <v>19</v>
      </c>
      <c r="F23" s="16">
        <v>55</v>
      </c>
      <c r="G23"/>
      <c r="H23"/>
      <c r="I23"/>
      <c r="J23"/>
    </row>
    <row r="24" spans="1:29" ht="26.4" customHeight="1" x14ac:dyDescent="0.35">
      <c r="A24" s="9" t="s">
        <v>5</v>
      </c>
      <c r="B24" s="9" t="s">
        <v>6</v>
      </c>
      <c r="C24" s="24" t="str">
        <f t="shared" si="0"/>
        <v>Star Blazer X Pack</v>
      </c>
      <c r="D24" s="10" t="s">
        <v>35</v>
      </c>
      <c r="E24" s="9" t="s">
        <v>19</v>
      </c>
      <c r="F24" s="16">
        <v>65</v>
      </c>
      <c r="G24"/>
      <c r="H24"/>
      <c r="I24"/>
      <c r="J24"/>
    </row>
    <row r="25" spans="1:29" ht="26.4" customHeight="1" x14ac:dyDescent="0.35">
      <c r="A25" s="9" t="s">
        <v>5</v>
      </c>
      <c r="B25" s="9" t="s">
        <v>6</v>
      </c>
      <c r="C25" s="24" t="str">
        <f t="shared" si="0"/>
        <v>Star Blazer X Pack</v>
      </c>
      <c r="D25" s="10" t="s">
        <v>35</v>
      </c>
      <c r="E25" s="9" t="s">
        <v>19</v>
      </c>
      <c r="F25" s="16">
        <v>70</v>
      </c>
      <c r="G25"/>
      <c r="H25"/>
      <c r="I25"/>
      <c r="J25"/>
    </row>
    <row r="26" spans="1:29" ht="26.4" customHeight="1" x14ac:dyDescent="0.35">
      <c r="A26" s="9" t="s">
        <v>5</v>
      </c>
      <c r="B26" s="9" t="s">
        <v>6</v>
      </c>
      <c r="C26" s="24" t="str">
        <f t="shared" si="0"/>
        <v>Star Blazer X Pack</v>
      </c>
      <c r="D26" s="10" t="s">
        <v>34</v>
      </c>
      <c r="E26" s="9" t="s">
        <v>26</v>
      </c>
      <c r="F26" s="16">
        <v>55</v>
      </c>
      <c r="G26"/>
      <c r="H26"/>
      <c r="I26"/>
      <c r="J26"/>
    </row>
    <row r="27" spans="1:29" ht="26.4" customHeight="1" x14ac:dyDescent="0.35">
      <c r="A27" s="9" t="s">
        <v>5</v>
      </c>
      <c r="B27" s="9" t="s">
        <v>6</v>
      </c>
      <c r="C27" s="24" t="str">
        <f t="shared" si="0"/>
        <v>Star Blazer X Pack</v>
      </c>
      <c r="D27" s="10" t="s">
        <v>39</v>
      </c>
      <c r="E27" s="9" t="s">
        <v>26</v>
      </c>
      <c r="F27" s="16">
        <v>65</v>
      </c>
      <c r="G27"/>
      <c r="H27"/>
      <c r="I27"/>
      <c r="J27"/>
    </row>
    <row r="28" spans="1:29" ht="26.4" customHeight="1" x14ac:dyDescent="0.35">
      <c r="A28" s="9" t="s">
        <v>5</v>
      </c>
      <c r="B28" s="9" t="s">
        <v>6</v>
      </c>
      <c r="C28" s="24" t="str">
        <f t="shared" si="0"/>
        <v>Star Blazer X Pack</v>
      </c>
      <c r="D28" s="10" t="s">
        <v>37</v>
      </c>
      <c r="E28" s="9" t="s">
        <v>26</v>
      </c>
      <c r="F28" s="16">
        <v>15</v>
      </c>
      <c r="G28" s="17"/>
      <c r="H28"/>
      <c r="I28"/>
      <c r="J28"/>
    </row>
    <row r="29" spans="1:29" ht="26.4" customHeight="1" x14ac:dyDescent="0.35">
      <c r="A29" s="9" t="s">
        <v>5</v>
      </c>
      <c r="B29" s="9" t="s">
        <v>6</v>
      </c>
      <c r="C29" s="24" t="str">
        <f t="shared" si="0"/>
        <v>Star Blazer X Pack</v>
      </c>
      <c r="D29" s="10" t="s">
        <v>34</v>
      </c>
      <c r="E29" s="9" t="s">
        <v>10</v>
      </c>
      <c r="F29" s="16">
        <v>140</v>
      </c>
      <c r="G29" s="17"/>
      <c r="H29" s="14"/>
    </row>
    <row r="30" spans="1:29" ht="26.4" customHeight="1" x14ac:dyDescent="0.35">
      <c r="A30" s="9" t="s">
        <v>5</v>
      </c>
      <c r="B30" s="9" t="s">
        <v>9</v>
      </c>
      <c r="C30" s="24" t="str">
        <f t="shared" si="0"/>
        <v>Nuro Darts</v>
      </c>
      <c r="D30" s="10" t="s">
        <v>34</v>
      </c>
      <c r="E30" s="9" t="s">
        <v>10</v>
      </c>
      <c r="F30" s="16">
        <v>125</v>
      </c>
      <c r="G30" s="17"/>
      <c r="H30" s="14"/>
    </row>
    <row r="31" spans="1:29" ht="26.4" customHeight="1" x14ac:dyDescent="0.35">
      <c r="A31" s="9" t="s">
        <v>5</v>
      </c>
      <c r="B31" s="9" t="s">
        <v>11</v>
      </c>
      <c r="C31" s="24" t="str">
        <f t="shared" si="0"/>
        <v>Water Guns</v>
      </c>
      <c r="D31" s="10" t="s">
        <v>34</v>
      </c>
      <c r="E31" s="9" t="s">
        <v>10</v>
      </c>
      <c r="F31" s="16">
        <v>125</v>
      </c>
      <c r="G31" s="17"/>
      <c r="H31" s="14"/>
    </row>
    <row r="32" spans="1:29" ht="26.4" customHeight="1" x14ac:dyDescent="0.35">
      <c r="A32" s="9" t="s">
        <v>5</v>
      </c>
      <c r="B32" s="9" t="s">
        <v>6</v>
      </c>
      <c r="C32" s="24" t="str">
        <f t="shared" si="0"/>
        <v>Star Blazer X Pack</v>
      </c>
      <c r="D32" s="10" t="s">
        <v>39</v>
      </c>
      <c r="E32" s="9" t="s">
        <v>10</v>
      </c>
      <c r="F32" s="16">
        <v>50</v>
      </c>
      <c r="G32" s="17"/>
      <c r="H32" s="14"/>
    </row>
    <row r="33" spans="1:8" ht="26.4" customHeight="1" x14ac:dyDescent="0.35">
      <c r="A33" s="9" t="s">
        <v>5</v>
      </c>
      <c r="B33" s="9" t="s">
        <v>11</v>
      </c>
      <c r="C33" s="24" t="str">
        <f t="shared" si="0"/>
        <v>Water Guns</v>
      </c>
      <c r="D33" s="10" t="s">
        <v>39</v>
      </c>
      <c r="E33" s="9" t="s">
        <v>10</v>
      </c>
      <c r="F33" s="16">
        <v>140</v>
      </c>
      <c r="G33" s="17"/>
      <c r="H33" s="14"/>
    </row>
    <row r="34" spans="1:8" ht="26.4" customHeight="1" x14ac:dyDescent="0.35">
      <c r="A34" s="9" t="s">
        <v>5</v>
      </c>
      <c r="B34" s="9" t="s">
        <v>6</v>
      </c>
      <c r="C34" s="24" t="str">
        <f t="shared" si="0"/>
        <v>Star Blazer X Pack</v>
      </c>
      <c r="D34" s="10" t="s">
        <v>35</v>
      </c>
      <c r="E34" s="9" t="s">
        <v>10</v>
      </c>
      <c r="F34" s="16">
        <v>55</v>
      </c>
      <c r="G34" s="17"/>
      <c r="H34" s="14"/>
    </row>
    <row r="35" spans="1:8" ht="26.4" customHeight="1" x14ac:dyDescent="0.35">
      <c r="A35" s="9" t="s">
        <v>5</v>
      </c>
      <c r="B35" s="9" t="s">
        <v>6</v>
      </c>
      <c r="C35" s="24" t="str">
        <f t="shared" si="0"/>
        <v>Star Blazer X Pack</v>
      </c>
      <c r="D35" s="10" t="s">
        <v>34</v>
      </c>
      <c r="E35" s="9" t="s">
        <v>22</v>
      </c>
      <c r="F35" s="16">
        <v>120</v>
      </c>
      <c r="G35" s="17"/>
      <c r="H35" s="14"/>
    </row>
    <row r="36" spans="1:8" ht="26.4" customHeight="1" x14ac:dyDescent="0.35">
      <c r="A36" s="9" t="s">
        <v>5</v>
      </c>
      <c r="B36" s="9" t="s">
        <v>6</v>
      </c>
      <c r="C36" s="24" t="str">
        <f t="shared" ref="C36:C67" si="1">VLOOKUP(B36,$H$3:$I$8,2,FALSE)</f>
        <v>Star Blazer X Pack</v>
      </c>
      <c r="D36" s="10" t="s">
        <v>34</v>
      </c>
      <c r="E36" s="9" t="s">
        <v>22</v>
      </c>
      <c r="F36" s="16">
        <v>140</v>
      </c>
      <c r="G36" s="17"/>
      <c r="H36" s="14"/>
    </row>
    <row r="37" spans="1:8" ht="26.4" customHeight="1" x14ac:dyDescent="0.35">
      <c r="A37" s="9" t="s">
        <v>5</v>
      </c>
      <c r="B37" s="9" t="s">
        <v>6</v>
      </c>
      <c r="C37" s="24" t="str">
        <f t="shared" si="1"/>
        <v>Star Blazer X Pack</v>
      </c>
      <c r="D37" s="10" t="s">
        <v>36</v>
      </c>
      <c r="E37" s="9" t="s">
        <v>22</v>
      </c>
      <c r="F37" s="16">
        <v>120</v>
      </c>
      <c r="G37" s="17"/>
      <c r="H37" s="14"/>
    </row>
    <row r="38" spans="1:8" ht="26.4" customHeight="1" x14ac:dyDescent="0.35">
      <c r="A38" s="9" t="s">
        <v>5</v>
      </c>
      <c r="B38" s="9" t="s">
        <v>30</v>
      </c>
      <c r="C38" s="24" t="str">
        <f t="shared" si="1"/>
        <v>Star Blazer</v>
      </c>
      <c r="D38" s="10" t="s">
        <v>38</v>
      </c>
      <c r="E38" s="9" t="s">
        <v>22</v>
      </c>
      <c r="F38" s="16">
        <v>30</v>
      </c>
      <c r="G38" s="17"/>
      <c r="H38" s="14"/>
    </row>
    <row r="39" spans="1:8" ht="26.4" customHeight="1" x14ac:dyDescent="0.35">
      <c r="A39" s="9" t="s">
        <v>5</v>
      </c>
      <c r="B39" s="9" t="s">
        <v>11</v>
      </c>
      <c r="C39" s="24" t="str">
        <f t="shared" si="1"/>
        <v>Water Guns</v>
      </c>
      <c r="D39" s="10" t="s">
        <v>38</v>
      </c>
      <c r="E39" s="9" t="s">
        <v>22</v>
      </c>
      <c r="F39" s="16">
        <v>145</v>
      </c>
      <c r="G39" s="17"/>
      <c r="H39" s="14"/>
    </row>
    <row r="40" spans="1:8" ht="26.4" customHeight="1" x14ac:dyDescent="0.35">
      <c r="A40" s="9" t="s">
        <v>5</v>
      </c>
      <c r="B40" s="9" t="s">
        <v>30</v>
      </c>
      <c r="C40" s="24" t="str">
        <f t="shared" si="1"/>
        <v>Star Blazer</v>
      </c>
      <c r="D40" s="10" t="s">
        <v>39</v>
      </c>
      <c r="E40" s="9" t="s">
        <v>22</v>
      </c>
      <c r="F40" s="16">
        <v>30</v>
      </c>
      <c r="G40" s="17"/>
      <c r="H40" s="14"/>
    </row>
    <row r="41" spans="1:8" ht="26.4" customHeight="1" x14ac:dyDescent="0.35">
      <c r="A41" s="9" t="s">
        <v>5</v>
      </c>
      <c r="B41" s="9" t="s">
        <v>30</v>
      </c>
      <c r="C41" s="24" t="str">
        <f t="shared" si="1"/>
        <v>Star Blazer</v>
      </c>
      <c r="D41" s="10" t="s">
        <v>35</v>
      </c>
      <c r="E41" s="9" t="s">
        <v>22</v>
      </c>
      <c r="F41" s="16">
        <v>40</v>
      </c>
      <c r="G41" s="17"/>
      <c r="H41" s="14"/>
    </row>
    <row r="42" spans="1:8" ht="26.4" customHeight="1" x14ac:dyDescent="0.35">
      <c r="A42" s="9" t="s">
        <v>5</v>
      </c>
      <c r="B42" s="9" t="s">
        <v>30</v>
      </c>
      <c r="C42" s="24" t="str">
        <f t="shared" si="1"/>
        <v>Star Blazer</v>
      </c>
      <c r="D42" s="10" t="s">
        <v>38</v>
      </c>
      <c r="E42" s="9" t="s">
        <v>14</v>
      </c>
      <c r="F42" s="16">
        <v>30</v>
      </c>
      <c r="G42" s="17"/>
      <c r="H42" s="14"/>
    </row>
    <row r="43" spans="1:8" ht="26.4" customHeight="1" x14ac:dyDescent="0.35">
      <c r="A43" s="9" t="s">
        <v>5</v>
      </c>
      <c r="B43" s="9" t="s">
        <v>30</v>
      </c>
      <c r="C43" s="24" t="str">
        <f t="shared" si="1"/>
        <v>Star Blazer</v>
      </c>
      <c r="D43" s="10" t="s">
        <v>39</v>
      </c>
      <c r="E43" s="9" t="s">
        <v>14</v>
      </c>
      <c r="F43" s="16">
        <v>30</v>
      </c>
      <c r="G43" s="17"/>
      <c r="H43" s="14"/>
    </row>
    <row r="44" spans="1:8" ht="26.4" customHeight="1" x14ac:dyDescent="0.35">
      <c r="A44" s="9" t="s">
        <v>5</v>
      </c>
      <c r="B44" s="9" t="s">
        <v>30</v>
      </c>
      <c r="C44" s="24" t="str">
        <f t="shared" si="1"/>
        <v>Star Blazer</v>
      </c>
      <c r="D44" s="10" t="s">
        <v>35</v>
      </c>
      <c r="E44" s="9" t="s">
        <v>14</v>
      </c>
      <c r="F44" s="16">
        <v>40</v>
      </c>
      <c r="G44" s="17"/>
      <c r="H44" s="14"/>
    </row>
    <row r="45" spans="1:8" ht="26.4" customHeight="1" x14ac:dyDescent="0.35">
      <c r="A45" s="9" t="s">
        <v>5</v>
      </c>
      <c r="B45" s="9" t="s">
        <v>6</v>
      </c>
      <c r="C45" s="24" t="str">
        <f t="shared" si="1"/>
        <v>Star Blazer X Pack</v>
      </c>
      <c r="D45" s="10" t="s">
        <v>34</v>
      </c>
      <c r="E45" s="9" t="s">
        <v>25</v>
      </c>
      <c r="F45" s="16">
        <v>65</v>
      </c>
      <c r="G45" s="17"/>
      <c r="H45" s="14"/>
    </row>
    <row r="46" spans="1:8" ht="26.4" customHeight="1" x14ac:dyDescent="0.35">
      <c r="A46" s="9" t="s">
        <v>5</v>
      </c>
      <c r="B46" s="9" t="s">
        <v>6</v>
      </c>
      <c r="C46" s="24" t="str">
        <f t="shared" si="1"/>
        <v>Star Blazer X Pack</v>
      </c>
      <c r="D46" s="10" t="s">
        <v>35</v>
      </c>
      <c r="E46" s="9" t="s">
        <v>25</v>
      </c>
      <c r="F46" s="16">
        <v>30</v>
      </c>
      <c r="G46" s="17"/>
      <c r="H46" s="14"/>
    </row>
    <row r="47" spans="1:8" ht="26.4" customHeight="1" x14ac:dyDescent="0.35">
      <c r="A47" s="9" t="s">
        <v>5</v>
      </c>
      <c r="B47" s="9" t="s">
        <v>6</v>
      </c>
      <c r="C47" s="24" t="str">
        <f t="shared" si="1"/>
        <v>Star Blazer X Pack</v>
      </c>
      <c r="D47" s="10" t="s">
        <v>35</v>
      </c>
      <c r="E47" s="9" t="s">
        <v>25</v>
      </c>
      <c r="F47" s="16">
        <v>65</v>
      </c>
      <c r="G47" s="17"/>
      <c r="H47" s="14"/>
    </row>
    <row r="48" spans="1:8" ht="26.4" customHeight="1" x14ac:dyDescent="0.35">
      <c r="A48" s="9" t="s">
        <v>5</v>
      </c>
      <c r="B48" s="9" t="s">
        <v>30</v>
      </c>
      <c r="C48" s="24" t="str">
        <f t="shared" si="1"/>
        <v>Star Blazer</v>
      </c>
      <c r="D48" s="10" t="s">
        <v>35</v>
      </c>
      <c r="E48" s="9" t="s">
        <v>33</v>
      </c>
      <c r="F48" s="16">
        <v>40</v>
      </c>
      <c r="G48" s="17"/>
      <c r="H48" s="14"/>
    </row>
    <row r="49" spans="1:8" ht="26.4" customHeight="1" x14ac:dyDescent="0.35">
      <c r="A49" s="9" t="s">
        <v>5</v>
      </c>
      <c r="B49" s="9" t="s">
        <v>6</v>
      </c>
      <c r="C49" s="24" t="str">
        <f t="shared" si="1"/>
        <v>Star Blazer X Pack</v>
      </c>
      <c r="D49" s="10" t="s">
        <v>38</v>
      </c>
      <c r="E49" s="9" t="s">
        <v>29</v>
      </c>
      <c r="F49" s="16">
        <v>20</v>
      </c>
      <c r="G49" s="17"/>
      <c r="H49" s="14"/>
    </row>
    <row r="50" spans="1:8" ht="26.4" customHeight="1" x14ac:dyDescent="0.35">
      <c r="A50" s="9" t="s">
        <v>5</v>
      </c>
      <c r="B50" s="9" t="s">
        <v>6</v>
      </c>
      <c r="C50" s="24" t="str">
        <f t="shared" si="1"/>
        <v>Star Blazer X Pack</v>
      </c>
      <c r="D50" s="10" t="s">
        <v>35</v>
      </c>
      <c r="E50" s="9" t="s">
        <v>29</v>
      </c>
      <c r="F50" s="16">
        <v>60</v>
      </c>
      <c r="G50" s="17"/>
      <c r="H50" s="14"/>
    </row>
    <row r="51" spans="1:8" ht="26.4" customHeight="1" x14ac:dyDescent="0.35">
      <c r="A51" s="9" t="s">
        <v>5</v>
      </c>
      <c r="B51" s="9" t="s">
        <v>6</v>
      </c>
      <c r="C51" s="24" t="str">
        <f t="shared" si="1"/>
        <v>Star Blazer X Pack</v>
      </c>
      <c r="D51" s="10" t="s">
        <v>35</v>
      </c>
      <c r="E51" s="9" t="s">
        <v>29</v>
      </c>
      <c r="F51" s="16">
        <v>65</v>
      </c>
      <c r="G51" s="17"/>
      <c r="H51" s="14"/>
    </row>
    <row r="52" spans="1:8" ht="26.4" customHeight="1" x14ac:dyDescent="0.35">
      <c r="A52" s="9" t="s">
        <v>5</v>
      </c>
      <c r="B52" s="9" t="s">
        <v>6</v>
      </c>
      <c r="C52" s="24" t="str">
        <f t="shared" si="1"/>
        <v>Star Blazer X Pack</v>
      </c>
      <c r="D52" s="10" t="s">
        <v>34</v>
      </c>
      <c r="E52" s="9" t="s">
        <v>18</v>
      </c>
      <c r="F52" s="16">
        <v>55</v>
      </c>
      <c r="G52" s="17"/>
      <c r="H52" s="14"/>
    </row>
    <row r="53" spans="1:8" ht="26.4" customHeight="1" x14ac:dyDescent="0.35">
      <c r="A53" s="9" t="s">
        <v>5</v>
      </c>
      <c r="B53" s="9" t="s">
        <v>11</v>
      </c>
      <c r="C53" s="24" t="str">
        <f t="shared" si="1"/>
        <v>Water Guns</v>
      </c>
      <c r="D53" s="10" t="s">
        <v>38</v>
      </c>
      <c r="E53" s="9" t="s">
        <v>18</v>
      </c>
      <c r="F53" s="16">
        <v>145</v>
      </c>
      <c r="G53" s="17"/>
      <c r="H53" s="14"/>
    </row>
    <row r="54" spans="1:8" ht="26.4" customHeight="1" x14ac:dyDescent="0.35">
      <c r="A54" s="9" t="s">
        <v>5</v>
      </c>
      <c r="B54" s="9" t="s">
        <v>6</v>
      </c>
      <c r="C54" s="24" t="str">
        <f t="shared" si="1"/>
        <v>Star Blazer X Pack</v>
      </c>
      <c r="D54" s="10" t="s">
        <v>39</v>
      </c>
      <c r="E54" s="9" t="s">
        <v>18</v>
      </c>
      <c r="F54" s="16">
        <v>55</v>
      </c>
      <c r="G54" s="17"/>
      <c r="H54" s="14"/>
    </row>
    <row r="55" spans="1:8" ht="26.4" customHeight="1" x14ac:dyDescent="0.35">
      <c r="A55" s="9" t="s">
        <v>5</v>
      </c>
      <c r="B55" s="9" t="s">
        <v>6</v>
      </c>
      <c r="C55" s="24" t="str">
        <f t="shared" si="1"/>
        <v>Star Blazer X Pack</v>
      </c>
      <c r="D55" s="10" t="s">
        <v>35</v>
      </c>
      <c r="E55" s="9" t="s">
        <v>18</v>
      </c>
      <c r="F55" s="16">
        <v>60</v>
      </c>
      <c r="G55" s="17"/>
      <c r="H55" s="14"/>
    </row>
    <row r="56" spans="1:8" ht="26.4" customHeight="1" x14ac:dyDescent="0.35">
      <c r="A56" s="9" t="s">
        <v>5</v>
      </c>
      <c r="B56" s="9" t="s">
        <v>6</v>
      </c>
      <c r="C56" s="24" t="str">
        <f t="shared" si="1"/>
        <v>Star Blazer X Pack</v>
      </c>
      <c r="D56" s="10" t="s">
        <v>34</v>
      </c>
      <c r="E56" s="9" t="s">
        <v>12</v>
      </c>
      <c r="F56" s="16">
        <v>90</v>
      </c>
      <c r="G56" s="17"/>
      <c r="H56" s="14"/>
    </row>
    <row r="57" spans="1:8" ht="26.4" customHeight="1" x14ac:dyDescent="0.35">
      <c r="A57" s="9" t="s">
        <v>5</v>
      </c>
      <c r="B57" s="9" t="s">
        <v>6</v>
      </c>
      <c r="C57" s="24" t="str">
        <f t="shared" si="1"/>
        <v>Star Blazer X Pack</v>
      </c>
      <c r="D57" s="10" t="s">
        <v>34</v>
      </c>
      <c r="E57" s="9" t="s">
        <v>12</v>
      </c>
      <c r="F57" s="16">
        <v>65</v>
      </c>
      <c r="G57" s="17"/>
      <c r="H57" s="14"/>
    </row>
    <row r="58" spans="1:8" ht="26.4" customHeight="1" x14ac:dyDescent="0.35">
      <c r="A58" s="9" t="s">
        <v>5</v>
      </c>
      <c r="B58" s="9" t="s">
        <v>6</v>
      </c>
      <c r="C58" s="24" t="str">
        <f t="shared" si="1"/>
        <v>Star Blazer X Pack</v>
      </c>
      <c r="D58" s="10" t="s">
        <v>36</v>
      </c>
      <c r="E58" s="9" t="s">
        <v>12</v>
      </c>
      <c r="F58" s="16">
        <v>120</v>
      </c>
      <c r="G58" s="17"/>
      <c r="H58" s="14"/>
    </row>
    <row r="59" spans="1:8" ht="26.4" customHeight="1" x14ac:dyDescent="0.35">
      <c r="A59" s="9" t="s">
        <v>5</v>
      </c>
      <c r="B59" s="9" t="s">
        <v>6</v>
      </c>
      <c r="C59" s="24" t="str">
        <f t="shared" si="1"/>
        <v>Star Blazer X Pack</v>
      </c>
      <c r="D59" s="10" t="s">
        <v>36</v>
      </c>
      <c r="E59" s="9" t="s">
        <v>28</v>
      </c>
      <c r="F59" s="16">
        <v>50</v>
      </c>
      <c r="G59" s="17"/>
      <c r="H59" s="14"/>
    </row>
    <row r="60" spans="1:8" ht="26.4" customHeight="1" x14ac:dyDescent="0.35">
      <c r="A60" s="9" t="s">
        <v>5</v>
      </c>
      <c r="B60" s="9" t="s">
        <v>6</v>
      </c>
      <c r="C60" s="24" t="str">
        <f t="shared" si="1"/>
        <v>Star Blazer X Pack</v>
      </c>
      <c r="D60" s="10" t="s">
        <v>35</v>
      </c>
      <c r="E60" s="9" t="s">
        <v>32</v>
      </c>
      <c r="F60" s="16">
        <v>60</v>
      </c>
      <c r="G60" s="17"/>
      <c r="H60" s="14"/>
    </row>
    <row r="61" spans="1:8" ht="26.4" customHeight="1" x14ac:dyDescent="0.35">
      <c r="A61" s="9" t="s">
        <v>5</v>
      </c>
      <c r="B61" s="9" t="s">
        <v>6</v>
      </c>
      <c r="C61" s="24" t="str">
        <f t="shared" si="1"/>
        <v>Star Blazer X Pack</v>
      </c>
      <c r="D61" s="10" t="s">
        <v>34</v>
      </c>
      <c r="E61" s="9" t="s">
        <v>24</v>
      </c>
      <c r="F61" s="16">
        <v>90</v>
      </c>
      <c r="G61" s="17"/>
      <c r="H61" s="14"/>
    </row>
    <row r="62" spans="1:8" ht="26.4" customHeight="1" x14ac:dyDescent="0.35">
      <c r="A62" s="9" t="s">
        <v>5</v>
      </c>
      <c r="B62" s="9" t="s">
        <v>6</v>
      </c>
      <c r="C62" s="24" t="str">
        <f t="shared" si="1"/>
        <v>Star Blazer X Pack</v>
      </c>
      <c r="D62" s="10" t="s">
        <v>35</v>
      </c>
      <c r="E62" s="9" t="s">
        <v>24</v>
      </c>
      <c r="F62" s="16">
        <v>55</v>
      </c>
      <c r="G62" s="17"/>
      <c r="H62" s="14"/>
    </row>
    <row r="63" spans="1:8" ht="26.4" customHeight="1" x14ac:dyDescent="0.35">
      <c r="A63" s="9" t="s">
        <v>16</v>
      </c>
      <c r="B63" s="9" t="s">
        <v>9</v>
      </c>
      <c r="C63" s="24" t="str">
        <f t="shared" si="1"/>
        <v>Nuro Darts</v>
      </c>
      <c r="D63" s="10" t="s">
        <v>35</v>
      </c>
      <c r="E63" s="9" t="s">
        <v>23</v>
      </c>
      <c r="F63" s="16">
        <v>75</v>
      </c>
      <c r="G63" s="17"/>
      <c r="H63" s="14"/>
    </row>
    <row r="64" spans="1:8" ht="26.4" customHeight="1" x14ac:dyDescent="0.35">
      <c r="A64" s="9" t="s">
        <v>16</v>
      </c>
      <c r="B64" s="9" t="s">
        <v>9</v>
      </c>
      <c r="C64" s="24" t="str">
        <f t="shared" si="1"/>
        <v>Nuro Darts</v>
      </c>
      <c r="D64" s="10" t="s">
        <v>34</v>
      </c>
      <c r="E64" s="9" t="s">
        <v>21</v>
      </c>
      <c r="F64" s="16">
        <v>125</v>
      </c>
      <c r="G64" s="17"/>
      <c r="H64" s="14"/>
    </row>
    <row r="65" spans="1:8" ht="26.4" customHeight="1" x14ac:dyDescent="0.35">
      <c r="A65" s="9" t="s">
        <v>16</v>
      </c>
      <c r="B65" s="9" t="s">
        <v>11</v>
      </c>
      <c r="C65" s="24" t="str">
        <f t="shared" si="1"/>
        <v>Water Guns</v>
      </c>
      <c r="D65" s="10" t="s">
        <v>37</v>
      </c>
      <c r="E65" s="9" t="s">
        <v>21</v>
      </c>
      <c r="F65" s="16">
        <v>60</v>
      </c>
      <c r="G65" s="17"/>
      <c r="H65" s="14"/>
    </row>
    <row r="66" spans="1:8" ht="26.4" customHeight="1" x14ac:dyDescent="0.35">
      <c r="A66" s="9" t="s">
        <v>16</v>
      </c>
      <c r="B66" s="9" t="s">
        <v>9</v>
      </c>
      <c r="C66" s="24" t="str">
        <f t="shared" si="1"/>
        <v>Nuro Darts</v>
      </c>
      <c r="D66" s="10" t="s">
        <v>34</v>
      </c>
      <c r="E66" s="9" t="s">
        <v>17</v>
      </c>
      <c r="F66" s="16">
        <v>65</v>
      </c>
      <c r="G66" s="17"/>
      <c r="H66" s="14"/>
    </row>
    <row r="67" spans="1:8" ht="26.4" customHeight="1" x14ac:dyDescent="0.35">
      <c r="A67" s="9" t="s">
        <v>16</v>
      </c>
      <c r="B67" s="9" t="s">
        <v>11</v>
      </c>
      <c r="C67" s="24" t="str">
        <f t="shared" si="1"/>
        <v>Water Guns</v>
      </c>
      <c r="D67" s="10" t="s">
        <v>38</v>
      </c>
      <c r="E67" s="9" t="s">
        <v>17</v>
      </c>
      <c r="F67" s="16">
        <v>125</v>
      </c>
      <c r="G67" s="17"/>
      <c r="H67" s="14"/>
    </row>
    <row r="68" spans="1:8" ht="26.4" customHeight="1" x14ac:dyDescent="0.35">
      <c r="A68" s="9" t="s">
        <v>16</v>
      </c>
      <c r="B68" s="9" t="s">
        <v>11</v>
      </c>
      <c r="C68" s="24" t="str">
        <f t="shared" ref="C68:C99" si="2">VLOOKUP(B68,$H$3:$I$8,2,FALSE)</f>
        <v>Water Guns</v>
      </c>
      <c r="D68" s="10" t="s">
        <v>39</v>
      </c>
      <c r="E68" s="9" t="s">
        <v>27</v>
      </c>
      <c r="F68" s="16">
        <v>145</v>
      </c>
      <c r="G68" s="17"/>
      <c r="H68" s="14"/>
    </row>
    <row r="69" spans="1:8" ht="26.4" customHeight="1" x14ac:dyDescent="0.35">
      <c r="A69" s="9" t="s">
        <v>16</v>
      </c>
      <c r="B69" s="9" t="s">
        <v>9</v>
      </c>
      <c r="C69" s="24" t="str">
        <f t="shared" si="2"/>
        <v>Nuro Darts</v>
      </c>
      <c r="D69" s="10" t="s">
        <v>38</v>
      </c>
      <c r="E69" s="9" t="s">
        <v>27</v>
      </c>
      <c r="F69" s="16">
        <v>100</v>
      </c>
      <c r="G69" s="17"/>
      <c r="H69" s="14"/>
    </row>
    <row r="70" spans="1:8" ht="26.4" customHeight="1" x14ac:dyDescent="0.35">
      <c r="A70" s="9" t="s">
        <v>16</v>
      </c>
      <c r="B70" s="9" t="s">
        <v>9</v>
      </c>
      <c r="C70" s="24" t="str">
        <f t="shared" si="2"/>
        <v>Nuro Darts</v>
      </c>
      <c r="D70" s="10" t="s">
        <v>38</v>
      </c>
      <c r="E70" s="9" t="s">
        <v>27</v>
      </c>
      <c r="F70" s="16">
        <v>125</v>
      </c>
      <c r="G70" s="17"/>
      <c r="H70" s="14"/>
    </row>
    <row r="71" spans="1:8" ht="26.4" customHeight="1" x14ac:dyDescent="0.35">
      <c r="A71" s="9" t="s">
        <v>16</v>
      </c>
      <c r="B71" s="9" t="s">
        <v>9</v>
      </c>
      <c r="C71" s="24" t="str">
        <f t="shared" si="2"/>
        <v>Nuro Darts</v>
      </c>
      <c r="D71" s="10" t="s">
        <v>39</v>
      </c>
      <c r="E71" s="9" t="s">
        <v>20</v>
      </c>
      <c r="F71" s="16">
        <v>125</v>
      </c>
      <c r="G71" s="17"/>
      <c r="H71" s="14"/>
    </row>
    <row r="72" spans="1:8" ht="26.4" customHeight="1" x14ac:dyDescent="0.35">
      <c r="A72" s="9" t="s">
        <v>16</v>
      </c>
      <c r="B72" s="9" t="s">
        <v>9</v>
      </c>
      <c r="C72" s="24" t="str">
        <f t="shared" si="2"/>
        <v>Nuro Darts</v>
      </c>
      <c r="D72" s="10" t="s">
        <v>37</v>
      </c>
      <c r="E72" s="9" t="s">
        <v>20</v>
      </c>
      <c r="F72" s="16">
        <v>125</v>
      </c>
      <c r="G72" s="17"/>
      <c r="H72" s="14"/>
    </row>
    <row r="73" spans="1:8" ht="26.4" customHeight="1" x14ac:dyDescent="0.35">
      <c r="A73" s="9" t="s">
        <v>16</v>
      </c>
      <c r="B73" s="9" t="s">
        <v>9</v>
      </c>
      <c r="C73" s="24" t="str">
        <f t="shared" si="2"/>
        <v>Nuro Darts</v>
      </c>
      <c r="D73" s="10" t="s">
        <v>34</v>
      </c>
      <c r="E73" s="9" t="s">
        <v>23</v>
      </c>
      <c r="F73" s="16">
        <v>125</v>
      </c>
      <c r="G73" s="17"/>
      <c r="H73" s="14"/>
    </row>
    <row r="74" spans="1:8" ht="26.4" customHeight="1" x14ac:dyDescent="0.35">
      <c r="A74" s="9" t="s">
        <v>16</v>
      </c>
      <c r="B74" s="9" t="s">
        <v>9</v>
      </c>
      <c r="C74" s="24" t="str">
        <f t="shared" si="2"/>
        <v>Nuro Darts</v>
      </c>
      <c r="D74" s="10" t="s">
        <v>36</v>
      </c>
      <c r="E74" s="9" t="s">
        <v>23</v>
      </c>
      <c r="F74" s="16">
        <v>125</v>
      </c>
      <c r="G74" s="17"/>
      <c r="H74" s="14"/>
    </row>
    <row r="75" spans="1:8" ht="26.4" customHeight="1" x14ac:dyDescent="0.35">
      <c r="A75" s="9" t="s">
        <v>16</v>
      </c>
      <c r="B75" s="9" t="s">
        <v>11</v>
      </c>
      <c r="C75" s="24" t="str">
        <f t="shared" si="2"/>
        <v>Water Guns</v>
      </c>
      <c r="D75" s="10" t="s">
        <v>38</v>
      </c>
      <c r="E75" s="9" t="s">
        <v>23</v>
      </c>
      <c r="F75" s="16">
        <v>125</v>
      </c>
      <c r="G75" s="17"/>
      <c r="H75" s="14"/>
    </row>
    <row r="76" spans="1:8" ht="26.4" customHeight="1" x14ac:dyDescent="0.35">
      <c r="A76" s="9" t="s">
        <v>16</v>
      </c>
      <c r="B76" s="9" t="s">
        <v>9</v>
      </c>
      <c r="C76" s="24" t="str">
        <f t="shared" si="2"/>
        <v>Nuro Darts</v>
      </c>
      <c r="D76" s="10" t="s">
        <v>38</v>
      </c>
      <c r="E76" s="9" t="s">
        <v>23</v>
      </c>
      <c r="F76" s="16">
        <v>100</v>
      </c>
      <c r="G76" s="17"/>
      <c r="H76" s="14"/>
    </row>
    <row r="77" spans="1:8" ht="26.4" customHeight="1" x14ac:dyDescent="0.35">
      <c r="A77" s="9" t="s">
        <v>16</v>
      </c>
      <c r="B77" s="9" t="s">
        <v>11</v>
      </c>
      <c r="C77" s="24" t="str">
        <f t="shared" si="2"/>
        <v>Water Guns</v>
      </c>
      <c r="D77" s="10" t="s">
        <v>37</v>
      </c>
      <c r="E77" s="9" t="s">
        <v>23</v>
      </c>
      <c r="F77" s="16">
        <v>65</v>
      </c>
      <c r="G77" s="17"/>
      <c r="H77" s="14"/>
    </row>
    <row r="78" spans="1:8" ht="26.4" customHeight="1" x14ac:dyDescent="0.35">
      <c r="A78" s="9" t="s">
        <v>16</v>
      </c>
      <c r="B78" s="9" t="s">
        <v>9</v>
      </c>
      <c r="C78" s="24" t="str">
        <f t="shared" si="2"/>
        <v>Nuro Darts</v>
      </c>
      <c r="D78" s="10" t="s">
        <v>35</v>
      </c>
      <c r="E78" s="9" t="s">
        <v>23</v>
      </c>
      <c r="F78" s="16">
        <v>55</v>
      </c>
      <c r="G78" s="17"/>
      <c r="H78" s="14"/>
    </row>
    <row r="79" spans="1:8" ht="26.4" customHeight="1" x14ac:dyDescent="0.35">
      <c r="A79" s="9" t="s">
        <v>16</v>
      </c>
      <c r="B79" s="9" t="s">
        <v>9</v>
      </c>
      <c r="C79" s="24" t="str">
        <f t="shared" si="2"/>
        <v>Nuro Darts</v>
      </c>
      <c r="D79" s="10" t="s">
        <v>35</v>
      </c>
      <c r="E79" s="9" t="s">
        <v>23</v>
      </c>
      <c r="F79" s="16">
        <v>125</v>
      </c>
      <c r="G79" s="17"/>
      <c r="H79" s="14"/>
    </row>
    <row r="80" spans="1:8" ht="26.4" customHeight="1" x14ac:dyDescent="0.35">
      <c r="A80" s="9" t="s">
        <v>16</v>
      </c>
      <c r="B80" s="9" t="s">
        <v>9</v>
      </c>
      <c r="C80" s="24" t="str">
        <f t="shared" si="2"/>
        <v>Nuro Darts</v>
      </c>
      <c r="D80" s="10" t="s">
        <v>35</v>
      </c>
      <c r="E80" s="9" t="s">
        <v>23</v>
      </c>
      <c r="F80" s="16">
        <v>100</v>
      </c>
      <c r="G80" s="17"/>
      <c r="H80" s="14"/>
    </row>
    <row r="81" spans="1:8" ht="26.4" customHeight="1" x14ac:dyDescent="0.35">
      <c r="A81" s="9" t="s">
        <v>16</v>
      </c>
      <c r="B81" s="9" t="s">
        <v>9</v>
      </c>
      <c r="C81" s="24" t="str">
        <f t="shared" si="2"/>
        <v>Nuro Darts</v>
      </c>
      <c r="D81" s="10" t="s">
        <v>36</v>
      </c>
      <c r="E81" s="9" t="s">
        <v>19</v>
      </c>
      <c r="F81" s="16">
        <v>100</v>
      </c>
      <c r="G81" s="17"/>
      <c r="H81" s="14"/>
    </row>
    <row r="82" spans="1:8" ht="26.4" customHeight="1" x14ac:dyDescent="0.35">
      <c r="A82" s="9" t="s">
        <v>16</v>
      </c>
      <c r="B82" s="9" t="s">
        <v>11</v>
      </c>
      <c r="C82" s="24" t="str">
        <f t="shared" si="2"/>
        <v>Water Guns</v>
      </c>
      <c r="D82" s="10" t="s">
        <v>37</v>
      </c>
      <c r="E82" s="9" t="s">
        <v>19</v>
      </c>
      <c r="F82" s="16">
        <v>60</v>
      </c>
      <c r="G82" s="17"/>
      <c r="H82" s="14"/>
    </row>
    <row r="83" spans="1:8" ht="26.4" customHeight="1" x14ac:dyDescent="0.35">
      <c r="A83" s="9" t="s">
        <v>16</v>
      </c>
      <c r="B83" s="9" t="s">
        <v>9</v>
      </c>
      <c r="C83" s="24" t="str">
        <f t="shared" si="2"/>
        <v>Nuro Darts</v>
      </c>
      <c r="D83" s="10" t="s">
        <v>35</v>
      </c>
      <c r="E83" s="9" t="s">
        <v>19</v>
      </c>
      <c r="F83" s="16">
        <v>100</v>
      </c>
      <c r="G83" s="17"/>
      <c r="H83" s="14"/>
    </row>
    <row r="84" spans="1:8" ht="26.4" customHeight="1" x14ac:dyDescent="0.35">
      <c r="A84" s="9" t="s">
        <v>16</v>
      </c>
      <c r="B84" s="9" t="s">
        <v>9</v>
      </c>
      <c r="C84" s="24" t="str">
        <f t="shared" si="2"/>
        <v>Nuro Darts</v>
      </c>
      <c r="D84" s="10" t="s">
        <v>34</v>
      </c>
      <c r="E84" s="9" t="s">
        <v>26</v>
      </c>
      <c r="F84" s="16">
        <v>125</v>
      </c>
      <c r="G84" s="18"/>
      <c r="H84" s="15"/>
    </row>
    <row r="85" spans="1:8" ht="26.4" customHeight="1" x14ac:dyDescent="0.35">
      <c r="A85" s="9" t="s">
        <v>16</v>
      </c>
      <c r="B85" s="9" t="s">
        <v>9</v>
      </c>
      <c r="C85" s="24" t="str">
        <f t="shared" si="2"/>
        <v>Nuro Darts</v>
      </c>
      <c r="D85" s="10" t="s">
        <v>39</v>
      </c>
      <c r="E85" s="9" t="s">
        <v>26</v>
      </c>
      <c r="F85" s="16">
        <v>125</v>
      </c>
      <c r="G85" s="17"/>
      <c r="H85" s="14"/>
    </row>
    <row r="86" spans="1:8" ht="26.4" customHeight="1" x14ac:dyDescent="0.35">
      <c r="A86" s="9" t="s">
        <v>16</v>
      </c>
      <c r="B86" s="9" t="s">
        <v>9</v>
      </c>
      <c r="C86" s="24" t="str">
        <f t="shared" si="2"/>
        <v>Nuro Darts</v>
      </c>
      <c r="D86" s="10" t="s">
        <v>37</v>
      </c>
      <c r="E86" s="9" t="s">
        <v>26</v>
      </c>
      <c r="F86" s="16">
        <v>125</v>
      </c>
      <c r="G86" s="17"/>
      <c r="H86" s="14"/>
    </row>
    <row r="87" spans="1:8" ht="26.4" customHeight="1" x14ac:dyDescent="0.35">
      <c r="A87" s="9" t="s">
        <v>16</v>
      </c>
      <c r="B87" s="9" t="s">
        <v>11</v>
      </c>
      <c r="C87" s="24" t="str">
        <f t="shared" si="2"/>
        <v>Water Guns</v>
      </c>
      <c r="D87" s="10" t="s">
        <v>37</v>
      </c>
      <c r="E87" s="9" t="s">
        <v>26</v>
      </c>
      <c r="F87" s="16">
        <v>60</v>
      </c>
      <c r="G87" s="17"/>
      <c r="H87" s="14"/>
    </row>
    <row r="88" spans="1:8" ht="26.4" customHeight="1" x14ac:dyDescent="0.35">
      <c r="A88" s="9" t="s">
        <v>16</v>
      </c>
      <c r="B88" s="9" t="s">
        <v>11</v>
      </c>
      <c r="C88" s="24" t="str">
        <f t="shared" si="2"/>
        <v>Water Guns</v>
      </c>
      <c r="D88" s="10" t="s">
        <v>39</v>
      </c>
      <c r="E88" s="9" t="s">
        <v>10</v>
      </c>
      <c r="F88" s="16">
        <v>145</v>
      </c>
      <c r="G88" s="17"/>
      <c r="H88" s="14"/>
    </row>
    <row r="89" spans="1:8" ht="26.4" customHeight="1" x14ac:dyDescent="0.35">
      <c r="A89" s="9" t="s">
        <v>16</v>
      </c>
      <c r="B89" s="9" t="s">
        <v>9</v>
      </c>
      <c r="C89" s="24" t="str">
        <f t="shared" si="2"/>
        <v>Nuro Darts</v>
      </c>
      <c r="D89" s="10" t="s">
        <v>38</v>
      </c>
      <c r="E89" s="9" t="s">
        <v>10</v>
      </c>
      <c r="F89" s="16">
        <v>125</v>
      </c>
      <c r="G89" s="17"/>
      <c r="H89" s="14"/>
    </row>
    <row r="90" spans="1:8" ht="26.4" customHeight="1" x14ac:dyDescent="0.35">
      <c r="A90" s="9" t="s">
        <v>16</v>
      </c>
      <c r="B90" s="9" t="s">
        <v>11</v>
      </c>
      <c r="C90" s="24" t="str">
        <f t="shared" si="2"/>
        <v>Water Guns</v>
      </c>
      <c r="D90" s="10" t="s">
        <v>37</v>
      </c>
      <c r="E90" s="9" t="s">
        <v>10</v>
      </c>
      <c r="F90" s="16">
        <v>65</v>
      </c>
      <c r="G90" s="17"/>
      <c r="H90" s="14"/>
    </row>
    <row r="91" spans="1:8" ht="26.4" customHeight="1" x14ac:dyDescent="0.35">
      <c r="A91" s="9" t="s">
        <v>16</v>
      </c>
      <c r="B91" s="9" t="s">
        <v>11</v>
      </c>
      <c r="C91" s="24" t="str">
        <f t="shared" si="2"/>
        <v>Water Guns</v>
      </c>
      <c r="D91" s="10" t="s">
        <v>39</v>
      </c>
      <c r="E91" s="9" t="s">
        <v>22</v>
      </c>
      <c r="F91" s="16">
        <v>125</v>
      </c>
      <c r="G91" s="17"/>
      <c r="H91" s="14"/>
    </row>
    <row r="92" spans="1:8" ht="26.4" customHeight="1" x14ac:dyDescent="0.35">
      <c r="A92" s="9" t="s">
        <v>16</v>
      </c>
      <c r="B92" s="9" t="s">
        <v>9</v>
      </c>
      <c r="C92" s="24" t="str">
        <f t="shared" si="2"/>
        <v>Nuro Darts</v>
      </c>
      <c r="D92" s="10" t="s">
        <v>34</v>
      </c>
      <c r="E92" s="9" t="s">
        <v>25</v>
      </c>
      <c r="F92" s="16">
        <v>65</v>
      </c>
      <c r="G92" s="17"/>
      <c r="H92" s="14"/>
    </row>
    <row r="93" spans="1:8" ht="26.4" customHeight="1" x14ac:dyDescent="0.35">
      <c r="A93" s="9" t="s">
        <v>16</v>
      </c>
      <c r="B93" s="9" t="s">
        <v>9</v>
      </c>
      <c r="C93" s="24" t="str">
        <f t="shared" si="2"/>
        <v>Nuro Darts</v>
      </c>
      <c r="D93" s="10" t="s">
        <v>36</v>
      </c>
      <c r="E93" s="9" t="s">
        <v>25</v>
      </c>
      <c r="F93" s="16">
        <v>100</v>
      </c>
      <c r="G93" s="17"/>
      <c r="H93" s="14"/>
    </row>
    <row r="94" spans="1:8" ht="26.4" customHeight="1" x14ac:dyDescent="0.35">
      <c r="A94" s="9" t="s">
        <v>16</v>
      </c>
      <c r="B94" s="9" t="s">
        <v>9</v>
      </c>
      <c r="C94" s="24" t="str">
        <f t="shared" si="2"/>
        <v>Nuro Darts</v>
      </c>
      <c r="D94" s="10" t="s">
        <v>38</v>
      </c>
      <c r="E94" s="9" t="s">
        <v>25</v>
      </c>
      <c r="F94" s="16">
        <v>100</v>
      </c>
      <c r="G94" s="17"/>
      <c r="H94" s="14"/>
    </row>
    <row r="95" spans="1:8" ht="26.4" customHeight="1" x14ac:dyDescent="0.35">
      <c r="A95" s="9" t="s">
        <v>16</v>
      </c>
      <c r="B95" s="9" t="s">
        <v>9</v>
      </c>
      <c r="C95" s="24" t="str">
        <f t="shared" si="2"/>
        <v>Nuro Darts</v>
      </c>
      <c r="D95" s="10" t="s">
        <v>35</v>
      </c>
      <c r="E95" s="9" t="s">
        <v>29</v>
      </c>
      <c r="F95" s="16">
        <v>100</v>
      </c>
      <c r="G95" s="17"/>
      <c r="H95" s="14"/>
    </row>
    <row r="96" spans="1:8" ht="26.4" customHeight="1" x14ac:dyDescent="0.35">
      <c r="A96" s="9" t="s">
        <v>16</v>
      </c>
      <c r="B96" s="9" t="s">
        <v>9</v>
      </c>
      <c r="C96" s="24" t="str">
        <f t="shared" si="2"/>
        <v>Nuro Darts</v>
      </c>
      <c r="D96" s="10" t="s">
        <v>39</v>
      </c>
      <c r="E96" s="9" t="s">
        <v>18</v>
      </c>
      <c r="F96" s="16">
        <v>100</v>
      </c>
      <c r="G96" s="17"/>
      <c r="H96" s="14"/>
    </row>
    <row r="97" spans="1:8" ht="26.4" customHeight="1" x14ac:dyDescent="0.35">
      <c r="A97" s="9" t="s">
        <v>16</v>
      </c>
      <c r="B97" s="9" t="s">
        <v>11</v>
      </c>
      <c r="C97" s="24" t="str">
        <f t="shared" si="2"/>
        <v>Water Guns</v>
      </c>
      <c r="D97" s="10" t="s">
        <v>37</v>
      </c>
      <c r="E97" s="9" t="s">
        <v>18</v>
      </c>
      <c r="F97" s="16">
        <v>65</v>
      </c>
      <c r="G97" s="17"/>
      <c r="H97" s="14"/>
    </row>
    <row r="98" spans="1:8" ht="26.4" customHeight="1" x14ac:dyDescent="0.35">
      <c r="A98" s="9" t="s">
        <v>16</v>
      </c>
      <c r="B98" s="9" t="s">
        <v>9</v>
      </c>
      <c r="C98" s="24" t="str">
        <f t="shared" si="2"/>
        <v>Nuro Darts</v>
      </c>
      <c r="D98" s="10" t="s">
        <v>34</v>
      </c>
      <c r="E98" s="9" t="s">
        <v>12</v>
      </c>
      <c r="F98" s="16">
        <v>125</v>
      </c>
      <c r="G98" s="17"/>
      <c r="H98" s="14"/>
    </row>
    <row r="99" spans="1:8" ht="26.4" customHeight="1" x14ac:dyDescent="0.35">
      <c r="A99" s="9" t="s">
        <v>16</v>
      </c>
      <c r="B99" s="9" t="s">
        <v>9</v>
      </c>
      <c r="C99" s="24" t="str">
        <f t="shared" si="2"/>
        <v>Nuro Darts</v>
      </c>
      <c r="D99" s="10" t="s">
        <v>36</v>
      </c>
      <c r="E99" s="9" t="s">
        <v>12</v>
      </c>
      <c r="F99" s="16">
        <v>125</v>
      </c>
      <c r="G99" s="17"/>
      <c r="H99" s="14"/>
    </row>
    <row r="100" spans="1:8" ht="26.4" customHeight="1" x14ac:dyDescent="0.35">
      <c r="A100" s="9" t="s">
        <v>16</v>
      </c>
      <c r="B100" s="9" t="s">
        <v>9</v>
      </c>
      <c r="C100" s="24" t="str">
        <f t="shared" ref="C100:C131" si="3">VLOOKUP(B100,$H$3:$I$8,2,FALSE)</f>
        <v>Nuro Darts</v>
      </c>
      <c r="D100" s="10" t="s">
        <v>38</v>
      </c>
      <c r="E100" s="9" t="s">
        <v>12</v>
      </c>
      <c r="F100" s="16">
        <v>100</v>
      </c>
      <c r="G100" s="17"/>
      <c r="H100" s="14"/>
    </row>
    <row r="101" spans="1:8" ht="26.4" customHeight="1" x14ac:dyDescent="0.35">
      <c r="A101" s="9" t="s">
        <v>16</v>
      </c>
      <c r="B101" s="9" t="s">
        <v>11</v>
      </c>
      <c r="C101" s="24" t="str">
        <f t="shared" si="3"/>
        <v>Water Guns</v>
      </c>
      <c r="D101" s="10" t="s">
        <v>39</v>
      </c>
      <c r="E101" s="9" t="s">
        <v>12</v>
      </c>
      <c r="F101" s="16">
        <v>125</v>
      </c>
      <c r="G101" s="17"/>
      <c r="H101" s="14"/>
    </row>
    <row r="102" spans="1:8" ht="26.4" customHeight="1" x14ac:dyDescent="0.35">
      <c r="A102" s="9" t="s">
        <v>16</v>
      </c>
      <c r="B102" s="9" t="s">
        <v>9</v>
      </c>
      <c r="C102" s="24" t="str">
        <f t="shared" si="3"/>
        <v>Nuro Darts</v>
      </c>
      <c r="D102" s="10" t="s">
        <v>39</v>
      </c>
      <c r="E102" s="9" t="s">
        <v>12</v>
      </c>
      <c r="F102" s="16">
        <v>100</v>
      </c>
      <c r="G102" s="17"/>
      <c r="H102" s="14"/>
    </row>
    <row r="103" spans="1:8" ht="26.4" customHeight="1" x14ac:dyDescent="0.35">
      <c r="A103" s="9" t="s">
        <v>16</v>
      </c>
      <c r="B103" s="9" t="s">
        <v>11</v>
      </c>
      <c r="C103" s="24" t="str">
        <f t="shared" si="3"/>
        <v>Water Guns</v>
      </c>
      <c r="D103" s="10" t="s">
        <v>37</v>
      </c>
      <c r="E103" s="9" t="s">
        <v>28</v>
      </c>
      <c r="F103" s="16">
        <v>60</v>
      </c>
      <c r="G103" s="17"/>
      <c r="H103" s="14"/>
    </row>
    <row r="104" spans="1:8" ht="26.4" customHeight="1" x14ac:dyDescent="0.35">
      <c r="A104" s="9" t="s">
        <v>16</v>
      </c>
      <c r="B104" s="9" t="s">
        <v>9</v>
      </c>
      <c r="C104" s="24" t="str">
        <f t="shared" si="3"/>
        <v>Nuro Darts</v>
      </c>
      <c r="D104" s="10" t="s">
        <v>35</v>
      </c>
      <c r="E104" s="9" t="s">
        <v>32</v>
      </c>
      <c r="F104" s="16">
        <v>75</v>
      </c>
      <c r="G104" s="17"/>
      <c r="H104" s="14"/>
    </row>
    <row r="105" spans="1:8" ht="26.4" customHeight="1" x14ac:dyDescent="0.35">
      <c r="A105" s="9" t="s">
        <v>16</v>
      </c>
      <c r="B105" s="9" t="s">
        <v>9</v>
      </c>
      <c r="C105" s="24" t="str">
        <f t="shared" si="3"/>
        <v>Nuro Darts</v>
      </c>
      <c r="D105" s="10" t="s">
        <v>35</v>
      </c>
      <c r="E105" s="9" t="s">
        <v>32</v>
      </c>
      <c r="F105" s="16">
        <v>55</v>
      </c>
      <c r="G105" s="17"/>
      <c r="H105" s="14"/>
    </row>
    <row r="106" spans="1:8" ht="26.4" customHeight="1" x14ac:dyDescent="0.35">
      <c r="A106" s="9" t="s">
        <v>16</v>
      </c>
      <c r="B106" s="9" t="s">
        <v>9</v>
      </c>
      <c r="C106" s="24" t="str">
        <f t="shared" si="3"/>
        <v>Nuro Darts</v>
      </c>
      <c r="D106" s="10" t="s">
        <v>35</v>
      </c>
      <c r="E106" s="9" t="s">
        <v>32</v>
      </c>
      <c r="F106" s="16">
        <v>125</v>
      </c>
      <c r="G106" s="17"/>
      <c r="H106" s="14"/>
    </row>
    <row r="107" spans="1:8" ht="26.4" customHeight="1" x14ac:dyDescent="0.35">
      <c r="A107" s="9" t="s">
        <v>16</v>
      </c>
      <c r="B107" s="9" t="s">
        <v>9</v>
      </c>
      <c r="C107" s="24" t="str">
        <f t="shared" si="3"/>
        <v>Nuro Darts</v>
      </c>
      <c r="D107" s="10" t="s">
        <v>35</v>
      </c>
      <c r="E107" s="9" t="s">
        <v>32</v>
      </c>
      <c r="F107" s="16">
        <v>100</v>
      </c>
      <c r="G107" s="17"/>
      <c r="H107" s="14"/>
    </row>
    <row r="108" spans="1:8" ht="26.4" customHeight="1" x14ac:dyDescent="0.35">
      <c r="A108" s="9" t="s">
        <v>8</v>
      </c>
      <c r="B108" s="9" t="s">
        <v>11</v>
      </c>
      <c r="C108" s="24" t="str">
        <f t="shared" si="3"/>
        <v>Water Guns</v>
      </c>
      <c r="D108" s="10" t="s">
        <v>36</v>
      </c>
      <c r="E108" s="9" t="s">
        <v>21</v>
      </c>
      <c r="F108" s="16">
        <v>120</v>
      </c>
      <c r="G108" s="17"/>
      <c r="H108" s="14"/>
    </row>
    <row r="109" spans="1:8" ht="26.4" customHeight="1" x14ac:dyDescent="0.35">
      <c r="A109" s="9" t="s">
        <v>8</v>
      </c>
      <c r="B109" s="9" t="s">
        <v>9</v>
      </c>
      <c r="C109" s="24" t="str">
        <f t="shared" si="3"/>
        <v>Nuro Darts</v>
      </c>
      <c r="D109" s="10" t="s">
        <v>34</v>
      </c>
      <c r="E109" s="9" t="s">
        <v>7</v>
      </c>
      <c r="F109" s="16">
        <v>125</v>
      </c>
      <c r="G109" s="17"/>
      <c r="H109" s="14"/>
    </row>
    <row r="110" spans="1:8" ht="26.4" customHeight="1" x14ac:dyDescent="0.35">
      <c r="A110" s="9" t="s">
        <v>8</v>
      </c>
      <c r="B110" s="9" t="s">
        <v>9</v>
      </c>
      <c r="C110" s="24" t="str">
        <f t="shared" si="3"/>
        <v>Nuro Darts</v>
      </c>
      <c r="D110" s="10" t="s">
        <v>34</v>
      </c>
      <c r="E110" s="9" t="s">
        <v>7</v>
      </c>
      <c r="F110" s="16">
        <v>100</v>
      </c>
      <c r="G110" s="17"/>
      <c r="H110" s="14"/>
    </row>
    <row r="111" spans="1:8" ht="26.4" customHeight="1" x14ac:dyDescent="0.35">
      <c r="A111" s="9" t="s">
        <v>8</v>
      </c>
      <c r="B111" s="9" t="s">
        <v>9</v>
      </c>
      <c r="C111" s="24" t="str">
        <f t="shared" si="3"/>
        <v>Nuro Darts</v>
      </c>
      <c r="D111" s="10" t="s">
        <v>38</v>
      </c>
      <c r="E111" s="9" t="s">
        <v>7</v>
      </c>
      <c r="F111" s="16">
        <v>125</v>
      </c>
      <c r="G111" s="17"/>
      <c r="H111" s="14"/>
    </row>
    <row r="112" spans="1:8" ht="26.4" customHeight="1" x14ac:dyDescent="0.35">
      <c r="A112" s="9" t="s">
        <v>8</v>
      </c>
      <c r="B112" s="9" t="s">
        <v>9</v>
      </c>
      <c r="C112" s="24" t="str">
        <f t="shared" si="3"/>
        <v>Nuro Darts</v>
      </c>
      <c r="D112" s="10" t="s">
        <v>38</v>
      </c>
      <c r="E112" s="9" t="s">
        <v>7</v>
      </c>
      <c r="F112" s="16">
        <v>100</v>
      </c>
      <c r="G112" s="17"/>
      <c r="H112" s="14"/>
    </row>
    <row r="113" spans="1:8" ht="26.4" customHeight="1" x14ac:dyDescent="0.35">
      <c r="A113" s="9" t="s">
        <v>8</v>
      </c>
      <c r="B113" s="9" t="s">
        <v>11</v>
      </c>
      <c r="C113" s="24" t="str">
        <f t="shared" si="3"/>
        <v>Water Guns</v>
      </c>
      <c r="D113" s="10" t="s">
        <v>36</v>
      </c>
      <c r="E113" s="9" t="s">
        <v>27</v>
      </c>
      <c r="F113" s="16">
        <v>120</v>
      </c>
      <c r="G113" s="17"/>
      <c r="H113" s="14"/>
    </row>
    <row r="114" spans="1:8" ht="26.4" customHeight="1" x14ac:dyDescent="0.35">
      <c r="A114" s="9" t="s">
        <v>8</v>
      </c>
      <c r="B114" s="9" t="s">
        <v>9</v>
      </c>
      <c r="C114" s="24" t="str">
        <f t="shared" si="3"/>
        <v>Nuro Darts</v>
      </c>
      <c r="D114" s="10" t="s">
        <v>39</v>
      </c>
      <c r="E114" s="9" t="s">
        <v>27</v>
      </c>
      <c r="F114" s="16">
        <v>100</v>
      </c>
      <c r="G114" s="17"/>
      <c r="H114" s="14"/>
    </row>
    <row r="115" spans="1:8" ht="26.4" customHeight="1" x14ac:dyDescent="0.35">
      <c r="A115" s="9" t="s">
        <v>8</v>
      </c>
      <c r="B115" s="9" t="s">
        <v>11</v>
      </c>
      <c r="C115" s="24" t="str">
        <f t="shared" si="3"/>
        <v>Water Guns</v>
      </c>
      <c r="D115" s="10" t="s">
        <v>39</v>
      </c>
      <c r="E115" s="9" t="s">
        <v>20</v>
      </c>
      <c r="F115" s="16">
        <v>35</v>
      </c>
      <c r="G115" s="17"/>
      <c r="H115" s="14"/>
    </row>
    <row r="116" spans="1:8" ht="26.4" customHeight="1" x14ac:dyDescent="0.35">
      <c r="A116" s="9" t="s">
        <v>8</v>
      </c>
      <c r="B116" s="9" t="s">
        <v>9</v>
      </c>
      <c r="C116" s="24" t="str">
        <f t="shared" si="3"/>
        <v>Nuro Darts</v>
      </c>
      <c r="D116" s="10" t="s">
        <v>34</v>
      </c>
      <c r="E116" s="9" t="s">
        <v>23</v>
      </c>
      <c r="F116" s="16">
        <v>125</v>
      </c>
      <c r="G116" s="17"/>
      <c r="H116" s="14"/>
    </row>
    <row r="117" spans="1:8" ht="26.4" customHeight="1" x14ac:dyDescent="0.35">
      <c r="A117" s="9" t="s">
        <v>8</v>
      </c>
      <c r="B117" s="9" t="s">
        <v>9</v>
      </c>
      <c r="C117" s="24" t="str">
        <f t="shared" si="3"/>
        <v>Nuro Darts</v>
      </c>
      <c r="D117" s="10" t="s">
        <v>38</v>
      </c>
      <c r="E117" s="9" t="s">
        <v>23</v>
      </c>
      <c r="F117" s="16">
        <v>125</v>
      </c>
      <c r="G117" s="17"/>
      <c r="H117" s="14"/>
    </row>
    <row r="118" spans="1:8" ht="26.4" customHeight="1" x14ac:dyDescent="0.35">
      <c r="A118" s="9" t="s">
        <v>8</v>
      </c>
      <c r="B118" s="9" t="s">
        <v>9</v>
      </c>
      <c r="C118" s="24" t="str">
        <f t="shared" si="3"/>
        <v>Nuro Darts</v>
      </c>
      <c r="D118" s="10" t="s">
        <v>38</v>
      </c>
      <c r="E118" s="9" t="s">
        <v>23</v>
      </c>
      <c r="F118" s="16">
        <v>100</v>
      </c>
      <c r="G118" s="17"/>
      <c r="H118" s="14"/>
    </row>
    <row r="119" spans="1:8" ht="26.4" customHeight="1" x14ac:dyDescent="0.35">
      <c r="A119" s="9" t="s">
        <v>8</v>
      </c>
      <c r="B119" s="9" t="s">
        <v>9</v>
      </c>
      <c r="C119" s="24" t="str">
        <f t="shared" si="3"/>
        <v>Nuro Darts</v>
      </c>
      <c r="D119" s="10" t="s">
        <v>34</v>
      </c>
      <c r="E119" s="9" t="s">
        <v>19</v>
      </c>
      <c r="F119" s="16">
        <v>100</v>
      </c>
      <c r="G119" s="17"/>
      <c r="H119" s="14"/>
    </row>
    <row r="120" spans="1:8" ht="26.4" customHeight="1" x14ac:dyDescent="0.35">
      <c r="A120" s="9" t="s">
        <v>8</v>
      </c>
      <c r="B120" s="9" t="s">
        <v>11</v>
      </c>
      <c r="C120" s="24" t="str">
        <f t="shared" si="3"/>
        <v>Water Guns</v>
      </c>
      <c r="D120" s="10" t="s">
        <v>36</v>
      </c>
      <c r="E120" s="9" t="s">
        <v>19</v>
      </c>
      <c r="F120" s="16">
        <v>120</v>
      </c>
      <c r="G120" s="17"/>
      <c r="H120" s="14"/>
    </row>
    <row r="121" spans="1:8" ht="26.4" customHeight="1" x14ac:dyDescent="0.35">
      <c r="A121" s="9" t="s">
        <v>8</v>
      </c>
      <c r="B121" s="9" t="s">
        <v>11</v>
      </c>
      <c r="C121" s="24" t="str">
        <f t="shared" si="3"/>
        <v>Water Guns</v>
      </c>
      <c r="D121" s="10" t="s">
        <v>35</v>
      </c>
      <c r="E121" s="9" t="s">
        <v>19</v>
      </c>
      <c r="F121" s="16">
        <v>125</v>
      </c>
      <c r="G121" s="17"/>
      <c r="H121" s="14"/>
    </row>
    <row r="122" spans="1:8" ht="26.4" customHeight="1" x14ac:dyDescent="0.35">
      <c r="A122" s="9" t="s">
        <v>8</v>
      </c>
      <c r="B122" s="9" t="s">
        <v>9</v>
      </c>
      <c r="C122" s="24" t="str">
        <f t="shared" si="3"/>
        <v>Nuro Darts</v>
      </c>
      <c r="D122" s="10" t="s">
        <v>34</v>
      </c>
      <c r="E122" s="9" t="s">
        <v>26</v>
      </c>
      <c r="F122" s="16">
        <v>100</v>
      </c>
      <c r="G122" s="17"/>
      <c r="H122" s="14"/>
    </row>
    <row r="123" spans="1:8" ht="26.4" customHeight="1" x14ac:dyDescent="0.35">
      <c r="A123" s="9" t="s">
        <v>8</v>
      </c>
      <c r="B123" s="9" t="s">
        <v>11</v>
      </c>
      <c r="C123" s="24" t="str">
        <f t="shared" si="3"/>
        <v>Water Guns</v>
      </c>
      <c r="D123" s="10" t="s">
        <v>39</v>
      </c>
      <c r="E123" s="9" t="s">
        <v>26</v>
      </c>
      <c r="F123" s="16">
        <v>35</v>
      </c>
      <c r="G123" s="17"/>
      <c r="H123" s="14"/>
    </row>
    <row r="124" spans="1:8" ht="26.4" customHeight="1" x14ac:dyDescent="0.35">
      <c r="A124" s="9" t="s">
        <v>8</v>
      </c>
      <c r="B124" s="9" t="s">
        <v>9</v>
      </c>
      <c r="C124" s="24" t="str">
        <f t="shared" si="3"/>
        <v>Nuro Darts</v>
      </c>
      <c r="D124" s="10" t="s">
        <v>34</v>
      </c>
      <c r="E124" s="9" t="s">
        <v>10</v>
      </c>
      <c r="F124" s="16">
        <v>125</v>
      </c>
      <c r="G124" s="17"/>
      <c r="H124" s="14"/>
    </row>
    <row r="125" spans="1:8" ht="26.4" customHeight="1" x14ac:dyDescent="0.35">
      <c r="A125" s="9" t="s">
        <v>8</v>
      </c>
      <c r="B125" s="9" t="s">
        <v>9</v>
      </c>
      <c r="C125" s="24" t="str">
        <f t="shared" si="3"/>
        <v>Nuro Darts</v>
      </c>
      <c r="D125" s="10" t="s">
        <v>39</v>
      </c>
      <c r="E125" s="9" t="s">
        <v>10</v>
      </c>
      <c r="F125" s="16">
        <v>125</v>
      </c>
      <c r="G125" s="17"/>
      <c r="H125" s="14"/>
    </row>
    <row r="126" spans="1:8" ht="26.4" customHeight="1" x14ac:dyDescent="0.35">
      <c r="A126" s="9" t="s">
        <v>8</v>
      </c>
      <c r="B126" s="9" t="s">
        <v>9</v>
      </c>
      <c r="C126" s="24" t="str">
        <f t="shared" si="3"/>
        <v>Nuro Darts</v>
      </c>
      <c r="D126" s="10" t="s">
        <v>39</v>
      </c>
      <c r="E126" s="9" t="s">
        <v>10</v>
      </c>
      <c r="F126" s="16">
        <v>100</v>
      </c>
      <c r="G126" s="17"/>
      <c r="H126" s="14"/>
    </row>
    <row r="127" spans="1:8" ht="26.4" customHeight="1" x14ac:dyDescent="0.35">
      <c r="A127" s="9" t="s">
        <v>8</v>
      </c>
      <c r="B127" s="9" t="s">
        <v>9</v>
      </c>
      <c r="C127" s="24" t="str">
        <f t="shared" si="3"/>
        <v>Nuro Darts</v>
      </c>
      <c r="D127" s="10" t="s">
        <v>38</v>
      </c>
      <c r="E127" s="9" t="s">
        <v>10</v>
      </c>
      <c r="F127" s="16">
        <v>125</v>
      </c>
      <c r="G127" s="17"/>
      <c r="H127" s="14"/>
    </row>
    <row r="128" spans="1:8" ht="26.4" customHeight="1" x14ac:dyDescent="0.35">
      <c r="A128" s="9" t="s">
        <v>8</v>
      </c>
      <c r="B128" s="9" t="s">
        <v>9</v>
      </c>
      <c r="C128" s="24" t="str">
        <f t="shared" si="3"/>
        <v>Nuro Darts</v>
      </c>
      <c r="D128" s="10" t="s">
        <v>37</v>
      </c>
      <c r="E128" s="9" t="s">
        <v>10</v>
      </c>
      <c r="F128" s="16">
        <v>100</v>
      </c>
      <c r="G128" s="17"/>
      <c r="H128" s="14"/>
    </row>
    <row r="129" spans="1:8" ht="26.4" customHeight="1" x14ac:dyDescent="0.35">
      <c r="A129" s="9" t="s">
        <v>8</v>
      </c>
      <c r="B129" s="9" t="s">
        <v>9</v>
      </c>
      <c r="C129" s="24" t="str">
        <f t="shared" si="3"/>
        <v>Nuro Darts</v>
      </c>
      <c r="D129" s="10" t="s">
        <v>34</v>
      </c>
      <c r="E129" s="9" t="s">
        <v>22</v>
      </c>
      <c r="F129" s="16">
        <v>125</v>
      </c>
      <c r="G129" s="17"/>
      <c r="H129" s="14"/>
    </row>
    <row r="130" spans="1:8" ht="26.4" customHeight="1" x14ac:dyDescent="0.35">
      <c r="A130" s="9" t="s">
        <v>8</v>
      </c>
      <c r="B130" s="9" t="s">
        <v>9</v>
      </c>
      <c r="C130" s="24" t="str">
        <f t="shared" si="3"/>
        <v>Nuro Darts</v>
      </c>
      <c r="D130" s="10" t="s">
        <v>36</v>
      </c>
      <c r="E130" s="9" t="s">
        <v>22</v>
      </c>
      <c r="F130" s="16">
        <v>100</v>
      </c>
      <c r="G130" s="17"/>
      <c r="H130" s="14"/>
    </row>
    <row r="131" spans="1:8" ht="26.4" customHeight="1" x14ac:dyDescent="0.35">
      <c r="A131" s="9" t="s">
        <v>8</v>
      </c>
      <c r="B131" s="9" t="s">
        <v>9</v>
      </c>
      <c r="C131" s="24" t="str">
        <f t="shared" si="3"/>
        <v>Nuro Darts</v>
      </c>
      <c r="D131" s="10" t="s">
        <v>38</v>
      </c>
      <c r="E131" s="9" t="s">
        <v>22</v>
      </c>
      <c r="F131" s="16">
        <v>125</v>
      </c>
      <c r="G131" s="17"/>
      <c r="H131" s="14"/>
    </row>
    <row r="132" spans="1:8" ht="26.4" customHeight="1" x14ac:dyDescent="0.35">
      <c r="A132" s="9" t="s">
        <v>8</v>
      </c>
      <c r="B132" s="9" t="s">
        <v>9</v>
      </c>
      <c r="C132" s="24" t="str">
        <f t="shared" ref="C132:C163" si="4">VLOOKUP(B132,$H$3:$I$8,2,FALSE)</f>
        <v>Nuro Darts</v>
      </c>
      <c r="D132" s="10" t="s">
        <v>39</v>
      </c>
      <c r="E132" s="9" t="s">
        <v>22</v>
      </c>
      <c r="F132" s="16">
        <v>125</v>
      </c>
      <c r="G132" s="17"/>
      <c r="H132" s="14"/>
    </row>
    <row r="133" spans="1:8" ht="26.4" customHeight="1" x14ac:dyDescent="0.35">
      <c r="A133" s="9" t="s">
        <v>8</v>
      </c>
      <c r="B133" s="9" t="s">
        <v>9</v>
      </c>
      <c r="C133" s="24" t="str">
        <f t="shared" si="4"/>
        <v>Nuro Darts</v>
      </c>
      <c r="D133" s="10" t="s">
        <v>34</v>
      </c>
      <c r="E133" s="9" t="s">
        <v>25</v>
      </c>
      <c r="F133" s="16">
        <v>100</v>
      </c>
      <c r="G133" s="17"/>
      <c r="H133" s="14"/>
    </row>
    <row r="134" spans="1:8" ht="26.4" customHeight="1" x14ac:dyDescent="0.35">
      <c r="A134" s="9" t="s">
        <v>8</v>
      </c>
      <c r="B134" s="9" t="s">
        <v>9</v>
      </c>
      <c r="C134" s="24" t="str">
        <f t="shared" si="4"/>
        <v>Nuro Darts</v>
      </c>
      <c r="D134" s="10" t="s">
        <v>38</v>
      </c>
      <c r="E134" s="9" t="s">
        <v>25</v>
      </c>
      <c r="F134" s="16">
        <v>100</v>
      </c>
      <c r="G134" s="18"/>
      <c r="H134" s="15"/>
    </row>
    <row r="135" spans="1:8" ht="26.4" customHeight="1" x14ac:dyDescent="0.35">
      <c r="A135" s="9" t="s">
        <v>8</v>
      </c>
      <c r="B135" s="9" t="s">
        <v>9</v>
      </c>
      <c r="C135" s="24" t="str">
        <f t="shared" si="4"/>
        <v>Nuro Darts</v>
      </c>
      <c r="D135" s="10" t="s">
        <v>37</v>
      </c>
      <c r="E135" s="9" t="s">
        <v>25</v>
      </c>
      <c r="F135" s="16">
        <v>100</v>
      </c>
      <c r="G135" s="17"/>
      <c r="H135" s="14"/>
    </row>
    <row r="136" spans="1:8" ht="26.4" customHeight="1" x14ac:dyDescent="0.35">
      <c r="A136" s="9" t="s">
        <v>8</v>
      </c>
      <c r="B136" s="9" t="s">
        <v>11</v>
      </c>
      <c r="C136" s="24" t="str">
        <f t="shared" si="4"/>
        <v>Water Guns</v>
      </c>
      <c r="D136" s="10" t="s">
        <v>35</v>
      </c>
      <c r="E136" s="9" t="s">
        <v>25</v>
      </c>
      <c r="F136" s="16">
        <v>125</v>
      </c>
      <c r="G136" s="17"/>
      <c r="H136" s="14"/>
    </row>
    <row r="137" spans="1:8" ht="26.4" customHeight="1" x14ac:dyDescent="0.35">
      <c r="A137" s="9" t="s">
        <v>8</v>
      </c>
      <c r="B137" s="9" t="s">
        <v>9</v>
      </c>
      <c r="C137" s="24" t="str">
        <f t="shared" si="4"/>
        <v>Nuro Darts</v>
      </c>
      <c r="D137" s="10" t="s">
        <v>36</v>
      </c>
      <c r="E137" s="9" t="s">
        <v>18</v>
      </c>
      <c r="F137" s="16">
        <v>100</v>
      </c>
      <c r="G137" s="17"/>
      <c r="H137" s="14"/>
    </row>
    <row r="138" spans="1:8" ht="26.4" customHeight="1" x14ac:dyDescent="0.35">
      <c r="A138" s="9" t="s">
        <v>8</v>
      </c>
      <c r="B138" s="9" t="s">
        <v>11</v>
      </c>
      <c r="C138" s="24" t="str">
        <f t="shared" si="4"/>
        <v>Water Guns</v>
      </c>
      <c r="D138" s="10" t="s">
        <v>36</v>
      </c>
      <c r="E138" s="9" t="s">
        <v>28</v>
      </c>
      <c r="F138" s="16">
        <v>120</v>
      </c>
      <c r="G138" s="17"/>
      <c r="H138" s="14"/>
    </row>
    <row r="139" spans="1:8" ht="26.4" customHeight="1" x14ac:dyDescent="0.35">
      <c r="A139" s="9" t="s">
        <v>13</v>
      </c>
      <c r="B139" s="9" t="s">
        <v>11</v>
      </c>
      <c r="C139" s="24" t="str">
        <f t="shared" si="4"/>
        <v>Water Guns</v>
      </c>
      <c r="D139" s="10" t="s">
        <v>36</v>
      </c>
      <c r="E139" s="9" t="s">
        <v>21</v>
      </c>
      <c r="F139" s="16">
        <v>125</v>
      </c>
      <c r="G139" s="17"/>
      <c r="H139" s="14"/>
    </row>
    <row r="140" spans="1:8" ht="26.4" customHeight="1" x14ac:dyDescent="0.35">
      <c r="A140" s="9" t="s">
        <v>13</v>
      </c>
      <c r="B140" s="9" t="s">
        <v>11</v>
      </c>
      <c r="C140" s="24" t="str">
        <f t="shared" si="4"/>
        <v>Water Guns</v>
      </c>
      <c r="D140" s="10" t="s">
        <v>36</v>
      </c>
      <c r="E140" s="9" t="s">
        <v>21</v>
      </c>
      <c r="F140" s="16">
        <v>120</v>
      </c>
      <c r="G140" s="17"/>
      <c r="H140" s="14"/>
    </row>
    <row r="141" spans="1:8" ht="26.4" customHeight="1" x14ac:dyDescent="0.35">
      <c r="A141" s="9" t="s">
        <v>13</v>
      </c>
      <c r="B141" s="9" t="s">
        <v>9</v>
      </c>
      <c r="C141" s="24" t="str">
        <f t="shared" si="4"/>
        <v>Nuro Darts</v>
      </c>
      <c r="D141" s="10" t="s">
        <v>37</v>
      </c>
      <c r="E141" s="9" t="s">
        <v>21</v>
      </c>
      <c r="F141" s="16">
        <v>125</v>
      </c>
      <c r="G141" s="17"/>
      <c r="H141" s="14"/>
    </row>
    <row r="142" spans="1:8" ht="26.4" customHeight="1" x14ac:dyDescent="0.35">
      <c r="A142" s="9" t="s">
        <v>13</v>
      </c>
      <c r="B142" s="9" t="s">
        <v>11</v>
      </c>
      <c r="C142" s="24" t="str">
        <f t="shared" si="4"/>
        <v>Water Guns</v>
      </c>
      <c r="D142" s="10" t="s">
        <v>37</v>
      </c>
      <c r="E142" s="9" t="s">
        <v>21</v>
      </c>
      <c r="F142" s="16">
        <v>60</v>
      </c>
      <c r="G142" s="17"/>
      <c r="H142" s="14"/>
    </row>
    <row r="143" spans="1:8" ht="26.4" customHeight="1" x14ac:dyDescent="0.35">
      <c r="A143" s="9" t="s">
        <v>13</v>
      </c>
      <c r="B143" s="9" t="s">
        <v>31</v>
      </c>
      <c r="C143" s="24" t="str">
        <f t="shared" si="4"/>
        <v>Double Bubbles</v>
      </c>
      <c r="D143" s="10" t="s">
        <v>35</v>
      </c>
      <c r="E143" s="9" t="s">
        <v>21</v>
      </c>
      <c r="F143" s="16">
        <v>10</v>
      </c>
      <c r="G143" s="17"/>
      <c r="H143" s="14"/>
    </row>
    <row r="144" spans="1:8" ht="26.4" customHeight="1" x14ac:dyDescent="0.35">
      <c r="A144" s="9" t="s">
        <v>13</v>
      </c>
      <c r="B144" s="9" t="s">
        <v>6</v>
      </c>
      <c r="C144" s="24" t="str">
        <f t="shared" si="4"/>
        <v>Star Blazer X Pack</v>
      </c>
      <c r="D144" s="10" t="s">
        <v>39</v>
      </c>
      <c r="E144" s="9" t="s">
        <v>17</v>
      </c>
      <c r="F144" s="16">
        <v>90</v>
      </c>
      <c r="G144" s="17"/>
      <c r="H144" s="14"/>
    </row>
    <row r="145" spans="1:8" ht="26.4" customHeight="1" x14ac:dyDescent="0.35">
      <c r="A145" s="9" t="s">
        <v>13</v>
      </c>
      <c r="B145" s="9" t="s">
        <v>6</v>
      </c>
      <c r="C145" s="24" t="str">
        <f t="shared" si="4"/>
        <v>Star Blazer X Pack</v>
      </c>
      <c r="D145" s="10" t="s">
        <v>37</v>
      </c>
      <c r="E145" s="9" t="s">
        <v>17</v>
      </c>
      <c r="F145" s="16">
        <v>20</v>
      </c>
      <c r="G145" s="17"/>
      <c r="H145" s="14"/>
    </row>
    <row r="146" spans="1:8" ht="26.4" customHeight="1" x14ac:dyDescent="0.35">
      <c r="A146" s="9" t="s">
        <v>13</v>
      </c>
      <c r="B146" s="9" t="s">
        <v>6</v>
      </c>
      <c r="C146" s="24" t="str">
        <f t="shared" si="4"/>
        <v>Star Blazer X Pack</v>
      </c>
      <c r="D146" s="10" t="s">
        <v>35</v>
      </c>
      <c r="E146" s="9" t="s">
        <v>17</v>
      </c>
      <c r="F146" s="16">
        <v>80</v>
      </c>
      <c r="G146" s="17"/>
      <c r="H146" s="14"/>
    </row>
    <row r="147" spans="1:8" ht="26.4" customHeight="1" x14ac:dyDescent="0.35">
      <c r="A147" s="9" t="s">
        <v>13</v>
      </c>
      <c r="B147" s="9" t="s">
        <v>11</v>
      </c>
      <c r="C147" s="24" t="str">
        <f t="shared" si="4"/>
        <v>Water Guns</v>
      </c>
      <c r="D147" s="10" t="s">
        <v>36</v>
      </c>
      <c r="E147" s="9" t="s">
        <v>27</v>
      </c>
      <c r="F147" s="16">
        <v>125</v>
      </c>
      <c r="G147" s="17"/>
      <c r="H147" s="14"/>
    </row>
    <row r="148" spans="1:8" ht="26.4" customHeight="1" x14ac:dyDescent="0.35">
      <c r="A148" s="9" t="s">
        <v>13</v>
      </c>
      <c r="B148" s="9" t="s">
        <v>11</v>
      </c>
      <c r="C148" s="24" t="str">
        <f t="shared" si="4"/>
        <v>Water Guns</v>
      </c>
      <c r="D148" s="10" t="s">
        <v>36</v>
      </c>
      <c r="E148" s="9" t="s">
        <v>27</v>
      </c>
      <c r="F148" s="16">
        <v>120</v>
      </c>
      <c r="G148" s="17"/>
      <c r="H148" s="14"/>
    </row>
    <row r="149" spans="1:8" ht="26.4" customHeight="1" x14ac:dyDescent="0.35">
      <c r="A149" s="9" t="s">
        <v>13</v>
      </c>
      <c r="B149" s="9" t="s">
        <v>6</v>
      </c>
      <c r="C149" s="24" t="str">
        <f t="shared" si="4"/>
        <v>Star Blazer X Pack</v>
      </c>
      <c r="D149" s="10" t="s">
        <v>38</v>
      </c>
      <c r="E149" s="9" t="s">
        <v>27</v>
      </c>
      <c r="F149" s="16">
        <v>125</v>
      </c>
      <c r="G149" s="17"/>
      <c r="H149" s="14"/>
    </row>
    <row r="150" spans="1:8" ht="26.4" customHeight="1" x14ac:dyDescent="0.35">
      <c r="A150" s="9" t="s">
        <v>13</v>
      </c>
      <c r="B150" s="9" t="s">
        <v>6</v>
      </c>
      <c r="C150" s="24" t="str">
        <f t="shared" si="4"/>
        <v>Star Blazer X Pack</v>
      </c>
      <c r="D150" s="10" t="s">
        <v>35</v>
      </c>
      <c r="E150" s="9" t="s">
        <v>27</v>
      </c>
      <c r="F150" s="16">
        <v>25</v>
      </c>
      <c r="G150" s="17"/>
      <c r="H150" s="14"/>
    </row>
    <row r="151" spans="1:8" ht="26.4" customHeight="1" x14ac:dyDescent="0.35">
      <c r="A151" s="9" t="s">
        <v>13</v>
      </c>
      <c r="B151" s="9" t="s">
        <v>6</v>
      </c>
      <c r="C151" s="24" t="str">
        <f t="shared" si="4"/>
        <v>Star Blazer X Pack</v>
      </c>
      <c r="D151" s="10" t="s">
        <v>35</v>
      </c>
      <c r="E151" s="9" t="s">
        <v>27</v>
      </c>
      <c r="F151" s="16">
        <v>20</v>
      </c>
      <c r="G151" s="17"/>
      <c r="H151" s="14"/>
    </row>
    <row r="152" spans="1:8" ht="26.4" customHeight="1" x14ac:dyDescent="0.35">
      <c r="A152" s="9" t="s">
        <v>13</v>
      </c>
      <c r="B152" s="9" t="s">
        <v>6</v>
      </c>
      <c r="C152" s="24" t="str">
        <f t="shared" si="4"/>
        <v>Star Blazer X Pack</v>
      </c>
      <c r="D152" s="10" t="s">
        <v>34</v>
      </c>
      <c r="E152" s="9" t="s">
        <v>20</v>
      </c>
      <c r="F152" s="16">
        <v>40</v>
      </c>
      <c r="G152" s="17"/>
      <c r="H152" s="14"/>
    </row>
    <row r="153" spans="1:8" ht="26.4" customHeight="1" x14ac:dyDescent="0.35">
      <c r="A153" s="9" t="s">
        <v>13</v>
      </c>
      <c r="B153" s="9" t="s">
        <v>6</v>
      </c>
      <c r="C153" s="24" t="str">
        <f t="shared" si="4"/>
        <v>Star Blazer X Pack</v>
      </c>
      <c r="D153" s="10" t="s">
        <v>39</v>
      </c>
      <c r="E153" s="9" t="s">
        <v>20</v>
      </c>
      <c r="F153" s="16">
        <v>60</v>
      </c>
      <c r="G153" s="17"/>
      <c r="H153" s="14"/>
    </row>
    <row r="154" spans="1:8" ht="26.4" customHeight="1" x14ac:dyDescent="0.35">
      <c r="A154" s="9" t="s">
        <v>13</v>
      </c>
      <c r="B154" s="9" t="s">
        <v>11</v>
      </c>
      <c r="C154" s="24" t="str">
        <f t="shared" si="4"/>
        <v>Water Guns</v>
      </c>
      <c r="D154" s="10" t="s">
        <v>35</v>
      </c>
      <c r="E154" s="9" t="s">
        <v>20</v>
      </c>
      <c r="F154" s="16">
        <v>125</v>
      </c>
      <c r="G154" s="17"/>
      <c r="H154" s="14"/>
    </row>
    <row r="155" spans="1:8" ht="26.4" customHeight="1" x14ac:dyDescent="0.35">
      <c r="A155" s="9" t="s">
        <v>13</v>
      </c>
      <c r="B155" s="9" t="s">
        <v>11</v>
      </c>
      <c r="C155" s="24" t="str">
        <f t="shared" si="4"/>
        <v>Water Guns</v>
      </c>
      <c r="D155" s="10" t="s">
        <v>34</v>
      </c>
      <c r="E155" s="9" t="s">
        <v>23</v>
      </c>
      <c r="F155" s="16">
        <v>125</v>
      </c>
      <c r="G155" s="17"/>
      <c r="H155" s="14"/>
    </row>
    <row r="156" spans="1:8" ht="26.4" customHeight="1" x14ac:dyDescent="0.35">
      <c r="A156" s="9" t="s">
        <v>13</v>
      </c>
      <c r="B156" s="9" t="s">
        <v>6</v>
      </c>
      <c r="C156" s="24" t="str">
        <f t="shared" si="4"/>
        <v>Star Blazer X Pack</v>
      </c>
      <c r="D156" s="10" t="s">
        <v>39</v>
      </c>
      <c r="E156" s="9" t="s">
        <v>23</v>
      </c>
      <c r="F156" s="16">
        <v>25</v>
      </c>
      <c r="G156" s="17"/>
      <c r="H156" s="14"/>
    </row>
    <row r="157" spans="1:8" ht="26.4" customHeight="1" x14ac:dyDescent="0.35">
      <c r="A157" s="9" t="s">
        <v>13</v>
      </c>
      <c r="B157" s="9" t="s">
        <v>6</v>
      </c>
      <c r="C157" s="24" t="str">
        <f t="shared" si="4"/>
        <v>Star Blazer X Pack</v>
      </c>
      <c r="D157" s="10" t="s">
        <v>35</v>
      </c>
      <c r="E157" s="9" t="s">
        <v>23</v>
      </c>
      <c r="F157" s="16">
        <v>25</v>
      </c>
      <c r="G157" s="17"/>
      <c r="H157" s="14"/>
    </row>
    <row r="158" spans="1:8" ht="26.4" customHeight="1" x14ac:dyDescent="0.35">
      <c r="A158" s="9" t="s">
        <v>13</v>
      </c>
      <c r="B158" s="9" t="s">
        <v>6</v>
      </c>
      <c r="C158" s="24" t="str">
        <f t="shared" si="4"/>
        <v>Star Blazer X Pack</v>
      </c>
      <c r="D158" s="10" t="s">
        <v>35</v>
      </c>
      <c r="E158" s="9" t="s">
        <v>19</v>
      </c>
      <c r="F158" s="16">
        <v>25</v>
      </c>
      <c r="G158" s="17"/>
      <c r="H158" s="14"/>
    </row>
    <row r="159" spans="1:8" ht="26.4" customHeight="1" x14ac:dyDescent="0.35">
      <c r="A159" s="9" t="s">
        <v>13</v>
      </c>
      <c r="B159" s="9" t="s">
        <v>6</v>
      </c>
      <c r="C159" s="24" t="str">
        <f t="shared" si="4"/>
        <v>Star Blazer X Pack</v>
      </c>
      <c r="D159" s="10" t="s">
        <v>35</v>
      </c>
      <c r="E159" s="9" t="s">
        <v>19</v>
      </c>
      <c r="F159" s="16">
        <v>20</v>
      </c>
      <c r="G159" s="17"/>
      <c r="H159" s="14"/>
    </row>
    <row r="160" spans="1:8" ht="26.4" customHeight="1" x14ac:dyDescent="0.35">
      <c r="A160" s="9" t="s">
        <v>13</v>
      </c>
      <c r="B160" s="9" t="s">
        <v>6</v>
      </c>
      <c r="C160" s="24" t="str">
        <f t="shared" si="4"/>
        <v>Star Blazer X Pack</v>
      </c>
      <c r="D160" s="10" t="s">
        <v>34</v>
      </c>
      <c r="E160" s="9" t="s">
        <v>26</v>
      </c>
      <c r="F160" s="16">
        <v>40</v>
      </c>
      <c r="G160" s="17"/>
      <c r="H160" s="14"/>
    </row>
    <row r="161" spans="1:8" ht="26.4" customHeight="1" x14ac:dyDescent="0.35">
      <c r="A161" s="9" t="s">
        <v>13</v>
      </c>
      <c r="B161" s="9" t="s">
        <v>6</v>
      </c>
      <c r="C161" s="24" t="str">
        <f t="shared" si="4"/>
        <v>Star Blazer X Pack</v>
      </c>
      <c r="D161" s="10" t="s">
        <v>36</v>
      </c>
      <c r="E161" s="9" t="s">
        <v>26</v>
      </c>
      <c r="F161" s="16">
        <v>45</v>
      </c>
      <c r="G161" s="17"/>
      <c r="H161" s="14"/>
    </row>
    <row r="162" spans="1:8" ht="26.4" customHeight="1" x14ac:dyDescent="0.35">
      <c r="A162" s="9" t="s">
        <v>13</v>
      </c>
      <c r="B162" s="9" t="s">
        <v>6</v>
      </c>
      <c r="C162" s="24" t="str">
        <f t="shared" si="4"/>
        <v>Star Blazer X Pack</v>
      </c>
      <c r="D162" s="10" t="s">
        <v>36</v>
      </c>
      <c r="E162" s="9" t="s">
        <v>26</v>
      </c>
      <c r="F162" s="16">
        <v>40</v>
      </c>
      <c r="G162" s="17"/>
      <c r="H162" s="14"/>
    </row>
    <row r="163" spans="1:8" ht="26.4" customHeight="1" x14ac:dyDescent="0.35">
      <c r="A163" s="9" t="s">
        <v>13</v>
      </c>
      <c r="B163" s="9" t="s">
        <v>31</v>
      </c>
      <c r="C163" s="24" t="str">
        <f t="shared" si="4"/>
        <v>Double Bubbles</v>
      </c>
      <c r="D163" s="10" t="s">
        <v>39</v>
      </c>
      <c r="E163" s="9" t="s">
        <v>26</v>
      </c>
      <c r="F163" s="16">
        <v>10</v>
      </c>
      <c r="G163" s="17"/>
      <c r="H163" s="14"/>
    </row>
    <row r="164" spans="1:8" ht="26.4" customHeight="1" x14ac:dyDescent="0.35">
      <c r="A164" s="9" t="s">
        <v>13</v>
      </c>
      <c r="B164" s="9" t="s">
        <v>6</v>
      </c>
      <c r="C164" s="24" t="str">
        <f t="shared" ref="C164:C195" si="5">VLOOKUP(B164,$H$3:$I$8,2,FALSE)</f>
        <v>Star Blazer X Pack</v>
      </c>
      <c r="D164" s="10" t="s">
        <v>39</v>
      </c>
      <c r="E164" s="9" t="s">
        <v>26</v>
      </c>
      <c r="F164" s="16">
        <v>60</v>
      </c>
      <c r="G164" s="17"/>
      <c r="H164" s="14"/>
    </row>
    <row r="165" spans="1:8" ht="26.4" customHeight="1" x14ac:dyDescent="0.35">
      <c r="A165" s="9" t="s">
        <v>13</v>
      </c>
      <c r="B165" s="9" t="s">
        <v>6</v>
      </c>
      <c r="C165" s="24" t="str">
        <f t="shared" si="5"/>
        <v>Star Blazer X Pack</v>
      </c>
      <c r="D165" s="10" t="s">
        <v>37</v>
      </c>
      <c r="E165" s="9" t="s">
        <v>26</v>
      </c>
      <c r="F165" s="16">
        <v>20</v>
      </c>
      <c r="G165" s="17"/>
      <c r="H165" s="14"/>
    </row>
    <row r="166" spans="1:8" ht="26.4" customHeight="1" x14ac:dyDescent="0.35">
      <c r="A166" s="9" t="s">
        <v>13</v>
      </c>
      <c r="B166" s="9" t="s">
        <v>9</v>
      </c>
      <c r="C166" s="24" t="str">
        <f t="shared" si="5"/>
        <v>Nuro Darts</v>
      </c>
      <c r="D166" s="10" t="s">
        <v>37</v>
      </c>
      <c r="E166" s="9" t="s">
        <v>26</v>
      </c>
      <c r="F166" s="16">
        <v>125</v>
      </c>
      <c r="G166" s="17"/>
      <c r="H166" s="14"/>
    </row>
    <row r="167" spans="1:8" ht="26.4" customHeight="1" x14ac:dyDescent="0.35">
      <c r="A167" s="9" t="s">
        <v>13</v>
      </c>
      <c r="B167" s="9" t="s">
        <v>31</v>
      </c>
      <c r="C167" s="24" t="str">
        <f t="shared" si="5"/>
        <v>Double Bubbles</v>
      </c>
      <c r="D167" s="10" t="s">
        <v>37</v>
      </c>
      <c r="E167" s="9" t="s">
        <v>10</v>
      </c>
      <c r="F167" s="16">
        <v>10</v>
      </c>
      <c r="G167" s="17"/>
      <c r="H167" s="14"/>
    </row>
    <row r="168" spans="1:8" ht="26.4" customHeight="1" x14ac:dyDescent="0.35">
      <c r="A168" s="9" t="s">
        <v>13</v>
      </c>
      <c r="B168" s="9" t="s">
        <v>6</v>
      </c>
      <c r="C168" s="24" t="str">
        <f t="shared" si="5"/>
        <v>Star Blazer X Pack</v>
      </c>
      <c r="D168" s="10" t="s">
        <v>35</v>
      </c>
      <c r="E168" s="9" t="s">
        <v>10</v>
      </c>
      <c r="F168" s="16">
        <v>65</v>
      </c>
      <c r="G168" s="17"/>
      <c r="H168" s="14"/>
    </row>
    <row r="169" spans="1:8" ht="26.4" customHeight="1" x14ac:dyDescent="0.35">
      <c r="A169" s="9" t="s">
        <v>13</v>
      </c>
      <c r="B169" s="9" t="s">
        <v>6</v>
      </c>
      <c r="C169" s="24" t="str">
        <f t="shared" si="5"/>
        <v>Star Blazer X Pack</v>
      </c>
      <c r="D169" s="10" t="s">
        <v>36</v>
      </c>
      <c r="E169" s="9" t="s">
        <v>22</v>
      </c>
      <c r="F169" s="16">
        <v>25</v>
      </c>
      <c r="G169" s="17"/>
      <c r="H169" s="14"/>
    </row>
    <row r="170" spans="1:8" ht="26.4" customHeight="1" x14ac:dyDescent="0.35">
      <c r="A170" s="9" t="s">
        <v>13</v>
      </c>
      <c r="B170" s="9" t="s">
        <v>6</v>
      </c>
      <c r="C170" s="24" t="str">
        <f t="shared" si="5"/>
        <v>Star Blazer X Pack</v>
      </c>
      <c r="D170" s="10" t="s">
        <v>36</v>
      </c>
      <c r="E170" s="9" t="s">
        <v>22</v>
      </c>
      <c r="F170" s="16">
        <v>50</v>
      </c>
      <c r="G170" s="17"/>
      <c r="H170" s="14"/>
    </row>
    <row r="171" spans="1:8" ht="26.4" customHeight="1" x14ac:dyDescent="0.35">
      <c r="A171" s="9" t="s">
        <v>13</v>
      </c>
      <c r="B171" s="9" t="s">
        <v>6</v>
      </c>
      <c r="C171" s="24" t="str">
        <f t="shared" si="5"/>
        <v>Star Blazer X Pack</v>
      </c>
      <c r="D171" s="10" t="s">
        <v>38</v>
      </c>
      <c r="E171" s="9" t="s">
        <v>22</v>
      </c>
      <c r="F171" s="16">
        <v>90</v>
      </c>
      <c r="G171" s="17"/>
      <c r="H171" s="14"/>
    </row>
    <row r="172" spans="1:8" ht="26.4" customHeight="1" x14ac:dyDescent="0.35">
      <c r="A172" s="9" t="s">
        <v>13</v>
      </c>
      <c r="B172" s="9" t="s">
        <v>11</v>
      </c>
      <c r="C172" s="24" t="str">
        <f t="shared" si="5"/>
        <v>Water Guns</v>
      </c>
      <c r="D172" s="10" t="s">
        <v>38</v>
      </c>
      <c r="E172" s="9" t="s">
        <v>22</v>
      </c>
      <c r="F172" s="16">
        <v>140</v>
      </c>
      <c r="G172" s="17"/>
      <c r="H172" s="14"/>
    </row>
    <row r="173" spans="1:8" ht="26.4" customHeight="1" x14ac:dyDescent="0.35">
      <c r="A173" s="9" t="s">
        <v>13</v>
      </c>
      <c r="B173" s="9" t="s">
        <v>6</v>
      </c>
      <c r="C173" s="24" t="str">
        <f t="shared" si="5"/>
        <v>Star Blazer X Pack</v>
      </c>
      <c r="D173" s="10" t="s">
        <v>34</v>
      </c>
      <c r="E173" s="9" t="s">
        <v>14</v>
      </c>
      <c r="F173" s="16">
        <v>25</v>
      </c>
      <c r="G173" s="17"/>
      <c r="H173" s="14"/>
    </row>
    <row r="174" spans="1:8" ht="26.4" customHeight="1" x14ac:dyDescent="0.35">
      <c r="A174" s="9" t="s">
        <v>13</v>
      </c>
      <c r="B174" s="9" t="s">
        <v>6</v>
      </c>
      <c r="C174" s="24" t="str">
        <f t="shared" si="5"/>
        <v>Star Blazer X Pack</v>
      </c>
      <c r="D174" s="10" t="s">
        <v>36</v>
      </c>
      <c r="E174" s="9" t="s">
        <v>14</v>
      </c>
      <c r="F174" s="16">
        <v>25</v>
      </c>
      <c r="G174" s="17"/>
      <c r="H174" s="14"/>
    </row>
    <row r="175" spans="1:8" ht="26.4" customHeight="1" x14ac:dyDescent="0.35">
      <c r="A175" s="9" t="s">
        <v>13</v>
      </c>
      <c r="B175" s="9" t="s">
        <v>6</v>
      </c>
      <c r="C175" s="24" t="str">
        <f t="shared" si="5"/>
        <v>Star Blazer X Pack</v>
      </c>
      <c r="D175" s="10" t="s">
        <v>37</v>
      </c>
      <c r="E175" s="9" t="s">
        <v>14</v>
      </c>
      <c r="F175" s="16">
        <v>25</v>
      </c>
      <c r="G175" s="17"/>
      <c r="H175" s="14"/>
    </row>
    <row r="176" spans="1:8" ht="26.4" customHeight="1" x14ac:dyDescent="0.35">
      <c r="A176" s="9" t="s">
        <v>13</v>
      </c>
      <c r="B176" s="9" t="s">
        <v>6</v>
      </c>
      <c r="C176" s="24" t="str">
        <f t="shared" si="5"/>
        <v>Star Blazer X Pack</v>
      </c>
      <c r="D176" s="10" t="s">
        <v>38</v>
      </c>
      <c r="E176" s="9" t="s">
        <v>15</v>
      </c>
      <c r="F176" s="16">
        <v>50</v>
      </c>
      <c r="G176" s="17"/>
      <c r="H176" s="14"/>
    </row>
    <row r="177" spans="1:8" ht="26.4" customHeight="1" x14ac:dyDescent="0.35">
      <c r="A177" s="9" t="s">
        <v>13</v>
      </c>
      <c r="B177" s="9" t="s">
        <v>6</v>
      </c>
      <c r="C177" s="24" t="str">
        <f t="shared" si="5"/>
        <v>Star Blazer X Pack</v>
      </c>
      <c r="D177" s="10" t="s">
        <v>36</v>
      </c>
      <c r="E177" s="9" t="s">
        <v>15</v>
      </c>
      <c r="F177" s="16">
        <v>50</v>
      </c>
      <c r="G177" s="17"/>
      <c r="H177" s="14"/>
    </row>
    <row r="178" spans="1:8" ht="26.4" customHeight="1" x14ac:dyDescent="0.35">
      <c r="A178" s="9" t="s">
        <v>13</v>
      </c>
      <c r="B178" s="9" t="s">
        <v>31</v>
      </c>
      <c r="C178" s="24" t="str">
        <f t="shared" si="5"/>
        <v>Double Bubbles</v>
      </c>
      <c r="D178" s="10" t="s">
        <v>38</v>
      </c>
      <c r="E178" s="9" t="s">
        <v>15</v>
      </c>
      <c r="F178" s="16">
        <v>10</v>
      </c>
      <c r="G178" s="17"/>
      <c r="H178" s="14"/>
    </row>
    <row r="179" spans="1:8" ht="26.4" customHeight="1" x14ac:dyDescent="0.35">
      <c r="A179" s="9" t="s">
        <v>13</v>
      </c>
      <c r="B179" s="9" t="s">
        <v>6</v>
      </c>
      <c r="C179" s="24" t="str">
        <f t="shared" si="5"/>
        <v>Star Blazer X Pack</v>
      </c>
      <c r="D179" s="10" t="s">
        <v>39</v>
      </c>
      <c r="E179" s="9" t="s">
        <v>15</v>
      </c>
      <c r="F179" s="16">
        <v>125</v>
      </c>
      <c r="G179" s="17"/>
      <c r="H179" s="14"/>
    </row>
    <row r="180" spans="1:8" ht="26.4" customHeight="1" x14ac:dyDescent="0.35">
      <c r="A180" s="9" t="s">
        <v>13</v>
      </c>
      <c r="B180" s="9" t="s">
        <v>31</v>
      </c>
      <c r="C180" s="24" t="str">
        <f t="shared" si="5"/>
        <v>Double Bubbles</v>
      </c>
      <c r="D180" s="10" t="s">
        <v>37</v>
      </c>
      <c r="E180" s="9" t="s">
        <v>15</v>
      </c>
      <c r="F180" s="16">
        <v>10</v>
      </c>
      <c r="G180" s="17"/>
      <c r="H180" s="14"/>
    </row>
    <row r="181" spans="1:8" ht="26.4" customHeight="1" x14ac:dyDescent="0.35">
      <c r="A181" s="9" t="s">
        <v>13</v>
      </c>
      <c r="B181" s="9" t="s">
        <v>6</v>
      </c>
      <c r="C181" s="24" t="str">
        <f t="shared" si="5"/>
        <v>Star Blazer X Pack</v>
      </c>
      <c r="D181" s="10" t="s">
        <v>39</v>
      </c>
      <c r="E181" s="9" t="s">
        <v>15</v>
      </c>
      <c r="F181" s="16">
        <v>25</v>
      </c>
      <c r="G181" s="17"/>
      <c r="H181" s="14"/>
    </row>
    <row r="182" spans="1:8" ht="26.4" customHeight="1" x14ac:dyDescent="0.35">
      <c r="A182" s="9" t="s">
        <v>13</v>
      </c>
      <c r="B182" s="9" t="s">
        <v>6</v>
      </c>
      <c r="C182" s="24" t="str">
        <f t="shared" si="5"/>
        <v>Star Blazer X Pack</v>
      </c>
      <c r="D182" s="10" t="s">
        <v>34</v>
      </c>
      <c r="E182" s="9" t="s">
        <v>25</v>
      </c>
      <c r="F182" s="16">
        <v>25</v>
      </c>
      <c r="G182" s="17"/>
      <c r="H182" s="14"/>
    </row>
    <row r="183" spans="1:8" ht="26.4" customHeight="1" x14ac:dyDescent="0.35">
      <c r="A183" s="9" t="s">
        <v>13</v>
      </c>
      <c r="B183" s="9" t="s">
        <v>6</v>
      </c>
      <c r="C183" s="24" t="str">
        <f t="shared" si="5"/>
        <v>Star Blazer X Pack</v>
      </c>
      <c r="D183" s="10" t="s">
        <v>34</v>
      </c>
      <c r="E183" s="9" t="s">
        <v>25</v>
      </c>
      <c r="F183" s="16">
        <v>50</v>
      </c>
      <c r="G183" s="17"/>
      <c r="H183" s="14"/>
    </row>
    <row r="184" spans="1:8" ht="26.4" customHeight="1" x14ac:dyDescent="0.35">
      <c r="A184" s="9" t="s">
        <v>13</v>
      </c>
      <c r="B184" s="9" t="s">
        <v>6</v>
      </c>
      <c r="C184" s="24" t="str">
        <f t="shared" si="5"/>
        <v>Star Blazer X Pack</v>
      </c>
      <c r="D184" s="10" t="s">
        <v>37</v>
      </c>
      <c r="E184" s="9" t="s">
        <v>25</v>
      </c>
      <c r="F184" s="16">
        <v>25</v>
      </c>
      <c r="G184" s="17"/>
      <c r="H184" s="14"/>
    </row>
    <row r="185" spans="1:8" ht="26.4" customHeight="1" x14ac:dyDescent="0.35">
      <c r="A185" s="9" t="s">
        <v>13</v>
      </c>
      <c r="B185" s="9" t="s">
        <v>31</v>
      </c>
      <c r="C185" s="24" t="str">
        <f t="shared" si="5"/>
        <v>Double Bubbles</v>
      </c>
      <c r="D185" s="10" t="s">
        <v>37</v>
      </c>
      <c r="E185" s="9" t="s">
        <v>25</v>
      </c>
      <c r="F185" s="16">
        <v>10</v>
      </c>
      <c r="G185" s="17"/>
      <c r="H185" s="14"/>
    </row>
    <row r="186" spans="1:8" ht="26.4" customHeight="1" x14ac:dyDescent="0.35">
      <c r="A186" s="9" t="s">
        <v>13</v>
      </c>
      <c r="B186" s="9" t="s">
        <v>31</v>
      </c>
      <c r="C186" s="24" t="str">
        <f t="shared" si="5"/>
        <v>Double Bubbles</v>
      </c>
      <c r="D186" s="10" t="s">
        <v>35</v>
      </c>
      <c r="E186" s="9" t="s">
        <v>33</v>
      </c>
      <c r="F186" s="16">
        <v>10</v>
      </c>
      <c r="G186" s="17"/>
      <c r="H186" s="14"/>
    </row>
    <row r="187" spans="1:8" ht="26.4" customHeight="1" x14ac:dyDescent="0.35">
      <c r="A187" s="9" t="s">
        <v>13</v>
      </c>
      <c r="B187" s="9" t="s">
        <v>11</v>
      </c>
      <c r="C187" s="24" t="str">
        <f t="shared" si="5"/>
        <v>Water Guns</v>
      </c>
      <c r="D187" s="10" t="s">
        <v>36</v>
      </c>
      <c r="E187" s="9" t="s">
        <v>29</v>
      </c>
      <c r="F187" s="16">
        <v>125</v>
      </c>
      <c r="G187" s="17"/>
      <c r="H187" s="14"/>
    </row>
    <row r="188" spans="1:8" ht="26.4" customHeight="1" x14ac:dyDescent="0.35">
      <c r="A188" s="9" t="s">
        <v>13</v>
      </c>
      <c r="B188" s="9" t="s">
        <v>9</v>
      </c>
      <c r="C188" s="24" t="str">
        <f t="shared" si="5"/>
        <v>Nuro Darts</v>
      </c>
      <c r="D188" s="10" t="s">
        <v>35</v>
      </c>
      <c r="E188" s="9" t="s">
        <v>29</v>
      </c>
      <c r="F188" s="16">
        <v>100</v>
      </c>
      <c r="G188" s="17"/>
      <c r="H188" s="14"/>
    </row>
    <row r="189" spans="1:8" ht="26.4" customHeight="1" x14ac:dyDescent="0.35">
      <c r="A189" s="9" t="s">
        <v>13</v>
      </c>
      <c r="B189" s="9" t="s">
        <v>11</v>
      </c>
      <c r="C189" s="24" t="str">
        <f t="shared" si="5"/>
        <v>Water Guns</v>
      </c>
      <c r="D189" s="10" t="s">
        <v>35</v>
      </c>
      <c r="E189" s="9" t="s">
        <v>29</v>
      </c>
      <c r="F189" s="16">
        <v>125</v>
      </c>
      <c r="G189" s="17"/>
      <c r="H189" s="14"/>
    </row>
    <row r="190" spans="1:8" ht="26.4" customHeight="1" x14ac:dyDescent="0.35">
      <c r="A190" s="9" t="s">
        <v>13</v>
      </c>
      <c r="B190" s="9" t="s">
        <v>11</v>
      </c>
      <c r="C190" s="24" t="str">
        <f t="shared" si="5"/>
        <v>Water Guns</v>
      </c>
      <c r="D190" s="10" t="s">
        <v>34</v>
      </c>
      <c r="E190" s="9" t="s">
        <v>18</v>
      </c>
      <c r="F190" s="16">
        <v>125</v>
      </c>
      <c r="G190" s="17"/>
      <c r="H190" s="14"/>
    </row>
    <row r="191" spans="1:8" ht="26.4" customHeight="1" x14ac:dyDescent="0.35">
      <c r="A191" s="9" t="s">
        <v>13</v>
      </c>
      <c r="B191" s="9" t="s">
        <v>6</v>
      </c>
      <c r="C191" s="24" t="str">
        <f t="shared" si="5"/>
        <v>Star Blazer X Pack</v>
      </c>
      <c r="D191" s="10" t="s">
        <v>36</v>
      </c>
      <c r="E191" s="9" t="s">
        <v>18</v>
      </c>
      <c r="F191" s="16">
        <v>45</v>
      </c>
      <c r="G191" s="17"/>
      <c r="H191" s="14"/>
    </row>
    <row r="192" spans="1:8" ht="26.4" customHeight="1" x14ac:dyDescent="0.35">
      <c r="A192" s="9" t="s">
        <v>13</v>
      </c>
      <c r="B192" s="9" t="s">
        <v>6</v>
      </c>
      <c r="C192" s="24" t="str">
        <f t="shared" si="5"/>
        <v>Star Blazer X Pack</v>
      </c>
      <c r="D192" s="10" t="s">
        <v>36</v>
      </c>
      <c r="E192" s="9" t="s">
        <v>18</v>
      </c>
      <c r="F192" s="16">
        <v>40</v>
      </c>
      <c r="G192" s="17"/>
      <c r="H192" s="14"/>
    </row>
    <row r="193" spans="1:8" ht="26.4" customHeight="1" x14ac:dyDescent="0.35">
      <c r="A193" s="9" t="s">
        <v>13</v>
      </c>
      <c r="B193" s="9" t="s">
        <v>11</v>
      </c>
      <c r="C193" s="24" t="str">
        <f t="shared" si="5"/>
        <v>Water Guns</v>
      </c>
      <c r="D193" s="10" t="s">
        <v>38</v>
      </c>
      <c r="E193" s="9" t="s">
        <v>18</v>
      </c>
      <c r="F193" s="16">
        <v>140</v>
      </c>
      <c r="G193" s="17"/>
      <c r="H193" s="14"/>
    </row>
    <row r="194" spans="1:8" ht="26.4" customHeight="1" x14ac:dyDescent="0.35">
      <c r="A194" s="9" t="s">
        <v>13</v>
      </c>
      <c r="B194" s="9" t="s">
        <v>6</v>
      </c>
      <c r="C194" s="24" t="str">
        <f t="shared" si="5"/>
        <v>Star Blazer X Pack</v>
      </c>
      <c r="D194" s="10" t="s">
        <v>35</v>
      </c>
      <c r="E194" s="9" t="s">
        <v>18</v>
      </c>
      <c r="F194" s="16">
        <v>50</v>
      </c>
      <c r="G194" s="17"/>
      <c r="H194" s="14"/>
    </row>
    <row r="195" spans="1:8" ht="26.4" customHeight="1" x14ac:dyDescent="0.35">
      <c r="A195" s="9" t="s">
        <v>13</v>
      </c>
      <c r="B195" s="9" t="s">
        <v>9</v>
      </c>
      <c r="C195" s="24" t="str">
        <f t="shared" si="5"/>
        <v>Nuro Darts</v>
      </c>
      <c r="D195" s="10" t="s">
        <v>35</v>
      </c>
      <c r="E195" s="9" t="s">
        <v>18</v>
      </c>
      <c r="F195" s="16">
        <v>100</v>
      </c>
      <c r="G195" s="17"/>
      <c r="H195" s="14"/>
    </row>
    <row r="196" spans="1:8" ht="26.4" customHeight="1" x14ac:dyDescent="0.35">
      <c r="A196" s="9" t="s">
        <v>13</v>
      </c>
      <c r="B196" s="9" t="s">
        <v>6</v>
      </c>
      <c r="C196" s="24" t="str">
        <f t="shared" ref="C196:C197" si="6">VLOOKUP(B196,$H$3:$I$8,2,FALSE)</f>
        <v>Star Blazer X Pack</v>
      </c>
      <c r="D196" s="10" t="s">
        <v>38</v>
      </c>
      <c r="E196" s="9" t="s">
        <v>12</v>
      </c>
      <c r="F196" s="16">
        <v>90</v>
      </c>
      <c r="G196" s="17"/>
      <c r="H196" s="14"/>
    </row>
    <row r="197" spans="1:8" ht="26.4" customHeight="1" x14ac:dyDescent="0.35">
      <c r="A197" s="9" t="s">
        <v>13</v>
      </c>
      <c r="B197" s="9" t="s">
        <v>6</v>
      </c>
      <c r="C197" s="24" t="str">
        <f t="shared" si="6"/>
        <v>Star Blazer X Pack</v>
      </c>
      <c r="D197" s="10" t="s">
        <v>38</v>
      </c>
      <c r="E197" s="9" t="s">
        <v>12</v>
      </c>
      <c r="F197" s="16">
        <v>25</v>
      </c>
      <c r="G197" s="17"/>
      <c r="H197" s="14"/>
    </row>
    <row r="198" spans="1:8" ht="26.4" customHeight="1" x14ac:dyDescent="0.35">
      <c r="A198" s="9" t="s">
        <v>13</v>
      </c>
      <c r="B198" s="9" t="s">
        <v>11</v>
      </c>
      <c r="C198" s="24" t="str">
        <f t="shared" ref="C198:C199" si="7">VLOOKUP(B198,$H$3:$I$8,2,FALSE)</f>
        <v>Water Guns</v>
      </c>
      <c r="D198" s="10" t="s">
        <v>36</v>
      </c>
      <c r="E198" s="9" t="s">
        <v>28</v>
      </c>
      <c r="F198" s="16">
        <v>120</v>
      </c>
      <c r="G198" s="17"/>
      <c r="H198" s="14"/>
    </row>
    <row r="199" spans="1:8" ht="26.4" customHeight="1" x14ac:dyDescent="0.35">
      <c r="A199" s="9" t="s">
        <v>13</v>
      </c>
      <c r="B199" s="9" t="s">
        <v>11</v>
      </c>
      <c r="C199" s="24" t="str">
        <f t="shared" si="7"/>
        <v>Water Guns</v>
      </c>
      <c r="D199" s="10" t="s">
        <v>37</v>
      </c>
      <c r="E199" s="9" t="s">
        <v>28</v>
      </c>
      <c r="F199" s="16">
        <v>60</v>
      </c>
      <c r="G199" s="17"/>
      <c r="H199" s="14"/>
    </row>
    <row r="200" spans="1:8" ht="26.4" customHeight="1" x14ac:dyDescent="0.35">
      <c r="A200" s="9" t="s">
        <v>13</v>
      </c>
      <c r="B200" s="9" t="s">
        <v>6</v>
      </c>
      <c r="C200" s="24" t="str">
        <f>VLOOKUP(B200,$H$3:$I$8,2,FALSE)</f>
        <v>Star Blazer X Pack</v>
      </c>
      <c r="D200" s="10" t="s">
        <v>38</v>
      </c>
      <c r="E200" s="9" t="s">
        <v>24</v>
      </c>
      <c r="F200" s="16">
        <v>90</v>
      </c>
      <c r="G200" s="17"/>
      <c r="H200" s="14"/>
    </row>
    <row r="201" spans="1:8" ht="26.4" customHeight="1" x14ac:dyDescent="0.35">
      <c r="A201" s="9" t="s">
        <v>13</v>
      </c>
      <c r="B201" s="9" t="s">
        <v>6</v>
      </c>
      <c r="C201" s="24" t="str">
        <f>VLOOKUP(B201,$H$3:$I$8,2,FALSE)</f>
        <v>Star Blazer X Pack</v>
      </c>
      <c r="D201" s="10" t="s">
        <v>35</v>
      </c>
      <c r="E201" s="9" t="s">
        <v>24</v>
      </c>
      <c r="F201" s="16">
        <v>80</v>
      </c>
      <c r="G201" s="17"/>
      <c r="H201" s="14"/>
    </row>
    <row r="202" spans="1:8" ht="26.4" customHeight="1" x14ac:dyDescent="0.35">
      <c r="A202" s="9" t="s">
        <v>13</v>
      </c>
      <c r="B202" s="9" t="s">
        <v>6</v>
      </c>
      <c r="C202" s="24" t="str">
        <f>VLOOKUP(B202,$H$3:$I$8,2,FALSE)</f>
        <v>Star Blazer X Pack</v>
      </c>
      <c r="D202" s="10" t="s">
        <v>35</v>
      </c>
      <c r="E202" s="9" t="s">
        <v>24</v>
      </c>
      <c r="F202" s="16">
        <v>50</v>
      </c>
      <c r="G202" s="17"/>
      <c r="H202" s="14"/>
    </row>
    <row r="203" spans="1:8" ht="26.4" customHeight="1" x14ac:dyDescent="0.35">
      <c r="A203" s="9" t="s">
        <v>13</v>
      </c>
      <c r="B203" s="9" t="s">
        <v>6</v>
      </c>
      <c r="C203" s="24" t="str">
        <f>VLOOKUP(B203,$H$3:$I$8,2,FALSE)</f>
        <v>Star Blazer X Pack</v>
      </c>
      <c r="D203" s="10" t="s">
        <v>35</v>
      </c>
      <c r="E203" s="9" t="s">
        <v>24</v>
      </c>
      <c r="F203" s="16">
        <v>65</v>
      </c>
      <c r="G203" s="17"/>
      <c r="H203" s="14"/>
    </row>
    <row r="204" spans="1:8" ht="22.8" customHeight="1" x14ac:dyDescent="0.35">
      <c r="A204"/>
      <c r="B204"/>
      <c r="C204"/>
      <c r="D204"/>
      <c r="E204"/>
      <c r="F204"/>
      <c r="G204" s="17"/>
      <c r="H204" s="14"/>
    </row>
    <row r="205" spans="1:8" ht="22.8" customHeight="1" x14ac:dyDescent="0.35">
      <c r="A205"/>
      <c r="B205"/>
      <c r="C205"/>
      <c r="D205"/>
      <c r="E205"/>
      <c r="F205"/>
      <c r="G205" s="17"/>
      <c r="H205" s="14"/>
    </row>
    <row r="206" spans="1:8" ht="22.8" customHeight="1" x14ac:dyDescent="0.35">
      <c r="A206"/>
      <c r="B206"/>
      <c r="C206"/>
      <c r="D206"/>
      <c r="E206"/>
      <c r="F206"/>
      <c r="G206" s="17"/>
      <c r="H206" s="14"/>
    </row>
    <row r="207" spans="1:8" ht="22.8" customHeight="1" x14ac:dyDescent="0.35">
      <c r="A207"/>
      <c r="B207"/>
      <c r="C207"/>
      <c r="D207"/>
      <c r="E207"/>
      <c r="F207"/>
      <c r="G207" s="17"/>
      <c r="H207" s="14"/>
    </row>
    <row r="208" spans="1:8" ht="22.8" customHeight="1" x14ac:dyDescent="0.35">
      <c r="A208"/>
      <c r="B208"/>
      <c r="C208"/>
      <c r="D208"/>
      <c r="E208"/>
      <c r="F208"/>
      <c r="G208" s="17"/>
      <c r="H208" s="14"/>
    </row>
    <row r="209" spans="1:8" ht="22.8" customHeight="1" x14ac:dyDescent="0.35">
      <c r="A209"/>
      <c r="B209"/>
      <c r="C209"/>
      <c r="D209"/>
      <c r="E209"/>
      <c r="F209"/>
      <c r="G209" s="17"/>
      <c r="H209" s="14"/>
    </row>
    <row r="210" spans="1:8" ht="22.8" customHeight="1" x14ac:dyDescent="0.35">
      <c r="A210"/>
      <c r="B210"/>
      <c r="C210"/>
      <c r="D210"/>
      <c r="E210"/>
      <c r="F210"/>
      <c r="G210" s="17"/>
      <c r="H210" s="14"/>
    </row>
    <row r="211" spans="1:8" ht="22.8" customHeight="1" x14ac:dyDescent="0.35">
      <c r="A211"/>
      <c r="B211"/>
      <c r="C211"/>
      <c r="D211"/>
      <c r="E211"/>
      <c r="F211"/>
      <c r="G211" s="17"/>
      <c r="H211" s="14"/>
    </row>
    <row r="212" spans="1:8" ht="22.8" customHeight="1" x14ac:dyDescent="0.35">
      <c r="A212"/>
      <c r="B212"/>
      <c r="C212"/>
      <c r="D212"/>
      <c r="E212"/>
      <c r="F212"/>
      <c r="G212" s="17"/>
      <c r="H212" s="14"/>
    </row>
    <row r="213" spans="1:8" ht="22.8" customHeight="1" x14ac:dyDescent="0.35">
      <c r="A213"/>
      <c r="B213"/>
      <c r="C213"/>
      <c r="D213"/>
      <c r="E213"/>
      <c r="F213"/>
      <c r="G213" s="17"/>
      <c r="H213" s="14"/>
    </row>
    <row r="214" spans="1:8" ht="22.8" customHeight="1" x14ac:dyDescent="0.35">
      <c r="A214"/>
      <c r="B214"/>
      <c r="C214"/>
      <c r="D214"/>
      <c r="E214"/>
      <c r="F214"/>
      <c r="G214" s="17"/>
      <c r="H214" s="14"/>
    </row>
    <row r="215" spans="1:8" ht="22.8" customHeight="1" x14ac:dyDescent="0.35">
      <c r="A215"/>
      <c r="B215"/>
      <c r="C215"/>
      <c r="D215"/>
      <c r="E215"/>
      <c r="F215"/>
      <c r="G215" s="17"/>
      <c r="H215" s="14"/>
    </row>
    <row r="216" spans="1:8" ht="22.8" customHeight="1" x14ac:dyDescent="0.35">
      <c r="A216"/>
      <c r="B216"/>
      <c r="C216"/>
      <c r="D216"/>
      <c r="E216"/>
      <c r="F216"/>
      <c r="G216" s="17"/>
      <c r="H216" s="14"/>
    </row>
    <row r="217" spans="1:8" ht="22.8" customHeight="1" x14ac:dyDescent="0.35">
      <c r="A217"/>
      <c r="B217"/>
      <c r="C217"/>
      <c r="D217"/>
      <c r="E217"/>
      <c r="F217"/>
      <c r="G217" s="17"/>
      <c r="H217" s="14"/>
    </row>
    <row r="218" spans="1:8" ht="22.8" customHeight="1" x14ac:dyDescent="0.35">
      <c r="A218"/>
      <c r="B218"/>
      <c r="C218"/>
      <c r="D218"/>
      <c r="E218"/>
      <c r="F218"/>
      <c r="G218" s="17"/>
      <c r="H218" s="14"/>
    </row>
    <row r="219" spans="1:8" ht="22.8" customHeight="1" x14ac:dyDescent="0.35">
      <c r="A219"/>
      <c r="B219"/>
      <c r="C219"/>
      <c r="D219"/>
      <c r="E219"/>
      <c r="F219"/>
      <c r="G219" s="17"/>
      <c r="H219" s="14"/>
    </row>
    <row r="220" spans="1:8" ht="22.8" customHeight="1" x14ac:dyDescent="0.35">
      <c r="A220"/>
      <c r="B220"/>
      <c r="C220"/>
      <c r="D220"/>
      <c r="E220"/>
      <c r="F220"/>
      <c r="G220" s="17"/>
      <c r="H220" s="14"/>
    </row>
    <row r="221" spans="1:8" ht="22.8" customHeight="1" x14ac:dyDescent="0.35">
      <c r="A221"/>
      <c r="B221"/>
      <c r="C221"/>
      <c r="D221"/>
      <c r="E221"/>
      <c r="F221"/>
      <c r="G221" s="17"/>
      <c r="H221" s="14"/>
    </row>
    <row r="222" spans="1:8" ht="22.8" customHeight="1" x14ac:dyDescent="0.35">
      <c r="A222"/>
      <c r="B222"/>
      <c r="C222"/>
      <c r="D222"/>
      <c r="E222"/>
      <c r="F222"/>
      <c r="G222" s="17"/>
      <c r="H222" s="14"/>
    </row>
    <row r="223" spans="1:8" ht="22.8" customHeight="1" x14ac:dyDescent="0.35">
      <c r="A223"/>
      <c r="B223"/>
      <c r="C223"/>
      <c r="D223"/>
      <c r="E223"/>
      <c r="F223"/>
      <c r="G223" s="17"/>
      <c r="H223" s="14"/>
    </row>
    <row r="224" spans="1:8" ht="22.8" customHeight="1" x14ac:dyDescent="0.35">
      <c r="A224"/>
      <c r="B224"/>
      <c r="C224"/>
      <c r="D224"/>
      <c r="E224"/>
      <c r="F224"/>
      <c r="G224" s="17"/>
      <c r="H224" s="14"/>
    </row>
    <row r="225" spans="1:8" ht="22.8" customHeight="1" x14ac:dyDescent="0.35">
      <c r="A225"/>
      <c r="B225"/>
      <c r="C225"/>
      <c r="D225"/>
      <c r="E225"/>
      <c r="F225"/>
      <c r="G225" s="17"/>
      <c r="H225" s="14"/>
    </row>
    <row r="226" spans="1:8" ht="22.8" customHeight="1" x14ac:dyDescent="0.35">
      <c r="A226"/>
      <c r="B226"/>
      <c r="C226"/>
      <c r="D226"/>
      <c r="E226"/>
      <c r="F226"/>
      <c r="G226" s="17"/>
      <c r="H226" s="14"/>
    </row>
    <row r="227" spans="1:8" ht="22.8" customHeight="1" x14ac:dyDescent="0.35">
      <c r="A227"/>
      <c r="B227"/>
      <c r="C227"/>
      <c r="D227"/>
      <c r="E227"/>
      <c r="F227"/>
      <c r="G227" s="17"/>
      <c r="H227" s="14"/>
    </row>
    <row r="228" spans="1:8" ht="22.8" customHeight="1" x14ac:dyDescent="0.35">
      <c r="A228"/>
      <c r="B228"/>
      <c r="C228"/>
      <c r="D228"/>
      <c r="E228"/>
      <c r="F228"/>
      <c r="G228" s="17"/>
      <c r="H228" s="14"/>
    </row>
    <row r="229" spans="1:8" ht="22.8" customHeight="1" x14ac:dyDescent="0.35">
      <c r="A229"/>
      <c r="B229"/>
      <c r="C229"/>
      <c r="D229"/>
      <c r="E229"/>
      <c r="F229"/>
      <c r="G229" s="17"/>
      <c r="H229" s="14"/>
    </row>
  </sheetData>
  <phoneticPr fontId="8" type="noConversion"/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F6F0-2A91-4D64-BAFC-44C5A9BE63E0}">
  <dimension ref="A1:G21"/>
  <sheetViews>
    <sheetView workbookViewId="0">
      <selection activeCell="F10" sqref="F10"/>
    </sheetView>
  </sheetViews>
  <sheetFormatPr defaultRowHeight="18" x14ac:dyDescent="0.3"/>
  <cols>
    <col min="1" max="1" width="51.21875" style="52" customWidth="1"/>
    <col min="2" max="4" width="15.21875" style="52" customWidth="1"/>
    <col min="5" max="5" width="8.88671875" style="52"/>
    <col min="6" max="6" width="17.77734375" style="52" customWidth="1"/>
    <col min="7" max="7" width="16.6640625" style="52" customWidth="1"/>
    <col min="8" max="16384" width="8.88671875" style="52"/>
  </cols>
  <sheetData>
    <row r="1" spans="1:7" ht="27.6" customHeight="1" thickBot="1" x14ac:dyDescent="0.35">
      <c r="A1" s="50" t="s">
        <v>106</v>
      </c>
      <c r="B1" s="51"/>
      <c r="C1" s="51"/>
      <c r="D1" s="51"/>
    </row>
    <row r="2" spans="1:7" ht="19.8" customHeight="1" thickBot="1" x14ac:dyDescent="0.35">
      <c r="A2" s="57"/>
      <c r="B2" s="55" t="s">
        <v>130</v>
      </c>
      <c r="C2" s="55" t="s">
        <v>131</v>
      </c>
      <c r="D2" s="55" t="s">
        <v>132</v>
      </c>
    </row>
    <row r="3" spans="1:7" ht="19.8" customHeight="1" thickBot="1" x14ac:dyDescent="0.35">
      <c r="A3" s="57"/>
      <c r="B3" s="55" t="s">
        <v>46</v>
      </c>
      <c r="C3" s="55" t="s">
        <v>46</v>
      </c>
      <c r="D3" s="55" t="s">
        <v>46</v>
      </c>
      <c r="F3" s="54" t="s">
        <v>107</v>
      </c>
      <c r="G3" s="55" t="s">
        <v>108</v>
      </c>
    </row>
    <row r="4" spans="1:7" ht="19.8" customHeight="1" thickBot="1" x14ac:dyDescent="0.35">
      <c r="A4" s="62" t="s">
        <v>109</v>
      </c>
      <c r="B4" s="58"/>
      <c r="C4" s="58"/>
      <c r="D4" s="58"/>
      <c r="F4" s="57" t="s">
        <v>129</v>
      </c>
      <c r="G4" s="58">
        <v>45000</v>
      </c>
    </row>
    <row r="5" spans="1:7" ht="19.8" customHeight="1" thickBot="1" x14ac:dyDescent="0.35">
      <c r="A5" s="57" t="s">
        <v>110</v>
      </c>
      <c r="B5" s="58">
        <f>G5*$F$10*95%</f>
        <v>30084.398654331373</v>
      </c>
      <c r="C5" s="58">
        <f>G6*$F$10*95%</f>
        <v>28651.808242220352</v>
      </c>
      <c r="D5" s="58">
        <f>G7*$F$10*95%</f>
        <v>8595.5424726661058</v>
      </c>
      <c r="F5" s="57" t="s">
        <v>130</v>
      </c>
      <c r="G5" s="58">
        <v>42000</v>
      </c>
    </row>
    <row r="6" spans="1:7" ht="19.8" customHeight="1" thickBot="1" x14ac:dyDescent="0.35">
      <c r="A6" s="57" t="s">
        <v>111</v>
      </c>
      <c r="B6" s="58">
        <f>G4*(100%-$F$10)*80%</f>
        <v>8856.1816652649268</v>
      </c>
      <c r="C6" s="58">
        <f>G5*$F$10*80%</f>
        <v>25334.230445752735</v>
      </c>
      <c r="D6" s="58">
        <f>G6*$F$10*80%</f>
        <v>24127.838519764511</v>
      </c>
      <c r="F6" s="57" t="s">
        <v>131</v>
      </c>
      <c r="G6" s="58">
        <v>40000</v>
      </c>
    </row>
    <row r="7" spans="1:7" ht="19.8" customHeight="1" thickBot="1" x14ac:dyDescent="0.35">
      <c r="A7" s="57" t="s">
        <v>112</v>
      </c>
      <c r="B7" s="58">
        <f>SUM(B5:B6)</f>
        <v>38940.580319596302</v>
      </c>
      <c r="C7" s="58">
        <f t="shared" ref="C7:D7" si="0">SUM(C5:C6)</f>
        <v>53986.038687973087</v>
      </c>
      <c r="D7" s="58">
        <f t="shared" si="0"/>
        <v>32723.380992430619</v>
      </c>
      <c r="F7" s="57" t="s">
        <v>132</v>
      </c>
      <c r="G7" s="58">
        <v>12000</v>
      </c>
    </row>
    <row r="8" spans="1:7" ht="19.8" customHeight="1" thickBot="1" x14ac:dyDescent="0.35">
      <c r="A8" s="57"/>
      <c r="B8" s="58"/>
      <c r="C8" s="58"/>
      <c r="D8" s="58"/>
    </row>
    <row r="9" spans="1:7" ht="19.8" customHeight="1" thickBot="1" x14ac:dyDescent="0.35">
      <c r="A9" s="62" t="s">
        <v>113</v>
      </c>
      <c r="B9" s="58"/>
      <c r="C9" s="58"/>
      <c r="D9" s="58"/>
      <c r="F9" s="56" t="s">
        <v>125</v>
      </c>
    </row>
    <row r="10" spans="1:7" ht="19.8" customHeight="1" thickBot="1" x14ac:dyDescent="0.35">
      <c r="A10" s="57" t="s">
        <v>114</v>
      </c>
      <c r="B10" s="58">
        <v>13460</v>
      </c>
      <c r="C10" s="58">
        <v>13600</v>
      </c>
      <c r="D10" s="58">
        <v>12400</v>
      </c>
      <c r="F10" s="64">
        <v>0.75399495374264092</v>
      </c>
    </row>
    <row r="11" spans="1:7" ht="19.8" customHeight="1" thickBot="1" x14ac:dyDescent="0.35">
      <c r="A11" s="57" t="s">
        <v>116</v>
      </c>
      <c r="B11" s="58">
        <v>23400</v>
      </c>
      <c r="C11" s="58">
        <v>17500</v>
      </c>
      <c r="D11" s="58">
        <v>18900</v>
      </c>
    </row>
    <row r="12" spans="1:7" ht="19.8" customHeight="1" thickBot="1" x14ac:dyDescent="0.35">
      <c r="A12" s="57" t="s">
        <v>117</v>
      </c>
      <c r="B12" s="58">
        <v>1400</v>
      </c>
      <c r="C12" s="58">
        <v>1400</v>
      </c>
      <c r="D12" s="58">
        <v>1400</v>
      </c>
      <c r="F12" s="52" t="s">
        <v>115</v>
      </c>
    </row>
    <row r="13" spans="1:7" ht="19.8" customHeight="1" thickBot="1" x14ac:dyDescent="0.35">
      <c r="A13" s="57" t="s">
        <v>118</v>
      </c>
      <c r="B13" s="58">
        <v>2900</v>
      </c>
      <c r="C13" s="58">
        <v>4100</v>
      </c>
      <c r="D13" s="58">
        <v>4100</v>
      </c>
      <c r="F13" s="52" t="s">
        <v>128</v>
      </c>
    </row>
    <row r="14" spans="1:7" ht="19.8" customHeight="1" thickBot="1" x14ac:dyDescent="0.35">
      <c r="A14" s="57" t="s">
        <v>119</v>
      </c>
      <c r="B14" s="58">
        <v>1870</v>
      </c>
      <c r="C14" s="58">
        <v>1560</v>
      </c>
      <c r="D14" s="58">
        <v>1560</v>
      </c>
    </row>
    <row r="15" spans="1:7" ht="19.8" customHeight="1" thickBot="1" x14ac:dyDescent="0.35">
      <c r="A15" s="57" t="s">
        <v>120</v>
      </c>
      <c r="B15" s="58">
        <v>2000</v>
      </c>
      <c r="C15" s="58">
        <v>2000</v>
      </c>
      <c r="D15" s="58">
        <v>2000</v>
      </c>
    </row>
    <row r="16" spans="1:7" ht="19.8" customHeight="1" thickBot="1" x14ac:dyDescent="0.35">
      <c r="A16" s="57" t="s">
        <v>121</v>
      </c>
      <c r="B16" s="58">
        <f>SUM(B10:B15)</f>
        <v>45030</v>
      </c>
      <c r="C16" s="58">
        <f t="shared" ref="C16:D16" si="1">SUM(C10:C15)</f>
        <v>40160</v>
      </c>
      <c r="D16" s="58">
        <f t="shared" si="1"/>
        <v>40360</v>
      </c>
    </row>
    <row r="17" spans="1:4" ht="19.8" customHeight="1" thickBot="1" x14ac:dyDescent="0.35">
      <c r="A17" s="57"/>
      <c r="B17" s="58"/>
      <c r="C17" s="58"/>
      <c r="D17" s="58"/>
    </row>
    <row r="18" spans="1:4" ht="19.8" customHeight="1" thickBot="1" x14ac:dyDescent="0.35">
      <c r="A18" s="57" t="s">
        <v>122</v>
      </c>
      <c r="B18" s="58">
        <v>4900</v>
      </c>
      <c r="C18" s="58">
        <f>B20</f>
        <v>-1189.4196804036983</v>
      </c>
      <c r="D18" s="58">
        <f>C20</f>
        <v>12636.619007569388</v>
      </c>
    </row>
    <row r="19" spans="1:4" ht="19.8" customHeight="1" thickBot="1" x14ac:dyDescent="0.35">
      <c r="A19" s="57" t="s">
        <v>123</v>
      </c>
      <c r="B19" s="58">
        <f>B7-B16</f>
        <v>-6089.4196804036983</v>
      </c>
      <c r="C19" s="58">
        <f t="shared" ref="C19:D19" si="2">C7-C16</f>
        <v>13826.038687973087</v>
      </c>
      <c r="D19" s="58">
        <f t="shared" si="2"/>
        <v>-7636.6190075693812</v>
      </c>
    </row>
    <row r="20" spans="1:4" ht="19.8" customHeight="1" thickBot="1" x14ac:dyDescent="0.35">
      <c r="A20" s="62" t="s">
        <v>124</v>
      </c>
      <c r="B20" s="58">
        <f>SUM(B18:B19)</f>
        <v>-1189.4196804036983</v>
      </c>
      <c r="C20" s="58">
        <f t="shared" ref="C20:D20" si="3">SUM(C18:C19)</f>
        <v>12636.619007569388</v>
      </c>
      <c r="D20" s="58">
        <f t="shared" si="3"/>
        <v>5000.0000000000073</v>
      </c>
    </row>
    <row r="21" spans="1:4" x14ac:dyDescent="0.3">
      <c r="B21" s="60"/>
      <c r="C21" s="60"/>
      <c r="D21" s="60"/>
    </row>
  </sheetData>
  <conditionalFormatting sqref="B20:D2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3326-F2C9-45B2-9C59-C9DEB28140AC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C048-F6EC-4D32-A9E0-61A83309EDC6}">
  <dimension ref="A1:C17"/>
  <sheetViews>
    <sheetView workbookViewId="0"/>
  </sheetViews>
  <sheetFormatPr defaultRowHeight="14.4" x14ac:dyDescent="0.3"/>
  <cols>
    <col min="1" max="1" width="143.5546875" customWidth="1"/>
    <col min="2" max="3" width="15.88671875" customWidth="1"/>
    <col min="8" max="8" width="30.88671875" customWidth="1"/>
  </cols>
  <sheetData>
    <row r="1" spans="1:3" ht="43.2" customHeight="1" thickBot="1" x14ac:dyDescent="0.35">
      <c r="A1" s="5" t="s">
        <v>62</v>
      </c>
    </row>
    <row r="2" spans="1:3" ht="25.8" customHeight="1" x14ac:dyDescent="0.3">
      <c r="A2" s="65"/>
      <c r="B2" s="65" t="s">
        <v>1</v>
      </c>
      <c r="C2" s="65" t="s">
        <v>2</v>
      </c>
    </row>
    <row r="3" spans="1:3" ht="25.8" customHeight="1" thickBot="1" x14ac:dyDescent="0.35">
      <c r="A3" s="66"/>
      <c r="B3" s="66"/>
      <c r="C3" s="66" t="s">
        <v>0</v>
      </c>
    </row>
    <row r="4" spans="1:3" ht="29.4" customHeight="1" thickTop="1" thickBot="1" x14ac:dyDescent="0.35">
      <c r="A4" s="31" t="s">
        <v>44</v>
      </c>
      <c r="B4" s="3"/>
      <c r="C4" s="3"/>
    </row>
    <row r="5" spans="1:3" s="2" customFormat="1" ht="64.8" customHeight="1" thickTop="1" thickBot="1" x14ac:dyDescent="0.35">
      <c r="A5" s="3" t="s">
        <v>63</v>
      </c>
      <c r="B5" s="4"/>
      <c r="C5" s="4">
        <v>3</v>
      </c>
    </row>
    <row r="6" spans="1:3" s="2" customFormat="1" ht="64.8" customHeight="1" thickTop="1" thickBot="1" x14ac:dyDescent="0.35">
      <c r="A6" s="3" t="s">
        <v>64</v>
      </c>
      <c r="B6" s="4"/>
      <c r="C6" s="4">
        <v>2</v>
      </c>
    </row>
    <row r="7" spans="1:3" s="2" customFormat="1" ht="102.6" customHeight="1" thickTop="1" thickBot="1" x14ac:dyDescent="0.35">
      <c r="A7" s="3" t="s">
        <v>65</v>
      </c>
      <c r="B7" s="4"/>
      <c r="C7" s="4">
        <v>6</v>
      </c>
    </row>
    <row r="8" spans="1:3" s="2" customFormat="1" ht="29.4" customHeight="1" thickTop="1" thickBot="1" x14ac:dyDescent="0.35">
      <c r="A8" s="31" t="s">
        <v>45</v>
      </c>
      <c r="B8" s="4"/>
      <c r="C8" s="4"/>
    </row>
    <row r="9" spans="1:3" ht="75" customHeight="1" thickTop="1" thickBot="1" x14ac:dyDescent="0.35">
      <c r="A9" s="3" t="s">
        <v>135</v>
      </c>
      <c r="B9" s="4"/>
      <c r="C9" s="4">
        <v>2</v>
      </c>
    </row>
    <row r="10" spans="1:3" ht="42" customHeight="1" thickTop="1" thickBot="1" x14ac:dyDescent="0.35">
      <c r="A10" s="3" t="s">
        <v>136</v>
      </c>
      <c r="B10" s="4"/>
      <c r="C10" s="4">
        <v>1</v>
      </c>
    </row>
    <row r="11" spans="1:3" ht="59.4" customHeight="1" thickTop="1" thickBot="1" x14ac:dyDescent="0.35">
      <c r="A11" s="3" t="s">
        <v>137</v>
      </c>
      <c r="B11" s="4"/>
      <c r="C11" s="4">
        <v>2</v>
      </c>
    </row>
    <row r="12" spans="1:3" ht="15" thickTop="1" x14ac:dyDescent="0.3"/>
    <row r="17" spans="3:3" x14ac:dyDescent="0.3">
      <c r="C17" s="63"/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DF8F-DAFC-44EF-A3E4-DB9A1B5B1417}">
  <dimension ref="A1:A18"/>
  <sheetViews>
    <sheetView workbookViewId="0"/>
  </sheetViews>
  <sheetFormatPr defaultRowHeight="14.4" x14ac:dyDescent="0.3"/>
  <cols>
    <col min="1" max="1" width="177" customWidth="1"/>
  </cols>
  <sheetData>
    <row r="1" spans="1:1" s="5" customFormat="1" ht="29.4" customHeight="1" x14ac:dyDescent="0.3">
      <c r="A1" s="5" t="s">
        <v>91</v>
      </c>
    </row>
    <row r="2" spans="1:1" ht="29.4" customHeight="1" x14ac:dyDescent="0.3">
      <c r="A2" s="6" t="s">
        <v>3</v>
      </c>
    </row>
    <row r="3" spans="1:1" ht="31.2" customHeight="1" x14ac:dyDescent="0.3">
      <c r="A3" s="7" t="s">
        <v>92</v>
      </c>
    </row>
    <row r="4" spans="1:1" ht="49.2" customHeight="1" x14ac:dyDescent="0.3">
      <c r="A4" s="7" t="s">
        <v>93</v>
      </c>
    </row>
    <row r="5" spans="1:1" ht="34.799999999999997" customHeight="1" x14ac:dyDescent="0.3">
      <c r="A5" s="7" t="s">
        <v>96</v>
      </c>
    </row>
    <row r="6" spans="1:1" ht="34.799999999999997" customHeight="1" x14ac:dyDescent="0.3">
      <c r="A6" s="7" t="s">
        <v>95</v>
      </c>
    </row>
    <row r="7" spans="1:1" ht="34.799999999999997" customHeight="1" x14ac:dyDescent="0.3">
      <c r="A7" s="7" t="s">
        <v>98</v>
      </c>
    </row>
    <row r="8" spans="1:1" ht="57" customHeight="1" x14ac:dyDescent="0.3">
      <c r="A8" s="7" t="s">
        <v>97</v>
      </c>
    </row>
    <row r="9" spans="1:1" ht="72" customHeight="1" x14ac:dyDescent="0.3">
      <c r="A9" s="7" t="s">
        <v>99</v>
      </c>
    </row>
    <row r="10" spans="1:1" ht="21" x14ac:dyDescent="0.3">
      <c r="A10" s="1"/>
    </row>
    <row r="11" spans="1:1" ht="21" x14ac:dyDescent="0.3">
      <c r="A11" s="1"/>
    </row>
    <row r="12" spans="1:1" ht="21" x14ac:dyDescent="0.3">
      <c r="A12" s="1"/>
    </row>
    <row r="13" spans="1:1" ht="21" x14ac:dyDescent="0.3">
      <c r="A13" s="1"/>
    </row>
    <row r="14" spans="1:1" ht="21" x14ac:dyDescent="0.3">
      <c r="A14" s="1"/>
    </row>
    <row r="15" spans="1:1" ht="21" x14ac:dyDescent="0.3">
      <c r="A15" s="1"/>
    </row>
    <row r="16" spans="1:1" ht="21" x14ac:dyDescent="0.3">
      <c r="A16" s="1"/>
    </row>
    <row r="17" spans="1:1" ht="21" x14ac:dyDescent="0.3">
      <c r="A17" s="1"/>
    </row>
    <row r="18" spans="1:1" ht="21" x14ac:dyDescent="0.3">
      <c r="A18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73EE-B718-43A9-B15F-1A23B954B1BD}">
  <dimension ref="A1:AI17"/>
  <sheetViews>
    <sheetView workbookViewId="0">
      <selection sqref="A1:C1"/>
    </sheetView>
  </sheetViews>
  <sheetFormatPr defaultRowHeight="14.4" x14ac:dyDescent="0.3"/>
  <cols>
    <col min="1" max="1" width="31.33203125" style="34" customWidth="1"/>
    <col min="2" max="5" width="21.6640625" style="34" customWidth="1"/>
    <col min="6" max="6" width="21.109375" style="34" customWidth="1"/>
    <col min="7" max="7" width="24.77734375" style="34" customWidth="1"/>
    <col min="8" max="16384" width="8.88671875" style="34"/>
  </cols>
  <sheetData>
    <row r="1" spans="1:35" ht="39.6" customHeight="1" thickBot="1" x14ac:dyDescent="0.35">
      <c r="A1" s="70" t="s">
        <v>90</v>
      </c>
      <c r="B1" s="71"/>
      <c r="C1" s="72"/>
      <c r="D1" s="48"/>
    </row>
    <row r="2" spans="1:35" ht="63" customHeight="1" thickBot="1" x14ac:dyDescent="0.35">
      <c r="A2" s="32" t="s">
        <v>66</v>
      </c>
      <c r="B2" s="33" t="s">
        <v>89</v>
      </c>
      <c r="C2" s="33" t="s">
        <v>87</v>
      </c>
      <c r="D2" s="33" t="s">
        <v>88</v>
      </c>
      <c r="E2" s="33" t="s">
        <v>67</v>
      </c>
      <c r="F2" s="33" t="s">
        <v>94</v>
      </c>
      <c r="G2" s="33" t="s">
        <v>85</v>
      </c>
    </row>
    <row r="3" spans="1:35" ht="27.6" customHeight="1" thickBot="1" x14ac:dyDescent="0.35">
      <c r="A3" s="35" t="s">
        <v>86</v>
      </c>
      <c r="B3" s="33">
        <v>16000</v>
      </c>
      <c r="C3" s="33">
        <v>20000</v>
      </c>
      <c r="D3" s="33">
        <v>20000</v>
      </c>
      <c r="E3" s="40"/>
      <c r="F3" s="40"/>
      <c r="G3" s="40"/>
    </row>
    <row r="4" spans="1:35" ht="12" customHeight="1" thickBot="1" x14ac:dyDescent="0.35">
      <c r="A4" s="67"/>
      <c r="B4" s="68"/>
      <c r="C4" s="68"/>
      <c r="D4" s="68"/>
      <c r="E4" s="68"/>
      <c r="F4" s="68"/>
      <c r="G4" s="69"/>
    </row>
    <row r="5" spans="1:35" ht="31.2" customHeight="1" thickBot="1" x14ac:dyDescent="0.35">
      <c r="A5" s="36" t="s">
        <v>68</v>
      </c>
      <c r="B5" s="19">
        <v>2000000</v>
      </c>
      <c r="C5" s="19"/>
      <c r="D5" s="19">
        <v>2220000</v>
      </c>
      <c r="E5" s="19"/>
      <c r="F5" s="45"/>
      <c r="G5" s="36"/>
      <c r="AI5" s="34" t="s">
        <v>69</v>
      </c>
    </row>
    <row r="6" spans="1:35" ht="31.2" customHeight="1" thickBot="1" x14ac:dyDescent="0.35">
      <c r="A6" s="37" t="s">
        <v>73</v>
      </c>
      <c r="B6" s="42"/>
      <c r="C6" s="40"/>
      <c r="D6" s="40"/>
      <c r="E6" s="40"/>
      <c r="F6" s="46"/>
      <c r="G6" s="41"/>
    </row>
    <row r="7" spans="1:35" ht="31.2" customHeight="1" thickBot="1" x14ac:dyDescent="0.35">
      <c r="A7" s="36" t="s">
        <v>74</v>
      </c>
      <c r="B7" s="19">
        <v>553600</v>
      </c>
      <c r="C7" s="19"/>
      <c r="D7" s="19">
        <v>622000</v>
      </c>
      <c r="E7" s="19"/>
      <c r="F7" s="45"/>
      <c r="G7" s="36"/>
      <c r="AI7" s="34" t="s">
        <v>70</v>
      </c>
    </row>
    <row r="8" spans="1:35" ht="31.2" customHeight="1" thickBot="1" x14ac:dyDescent="0.35">
      <c r="A8" s="36" t="s">
        <v>75</v>
      </c>
      <c r="B8" s="19">
        <v>221440</v>
      </c>
      <c r="C8" s="19"/>
      <c r="D8" s="19">
        <v>273680</v>
      </c>
      <c r="E8" s="19"/>
      <c r="F8" s="45"/>
      <c r="G8" s="36"/>
    </row>
    <row r="9" spans="1:35" ht="31.2" customHeight="1" thickBot="1" x14ac:dyDescent="0.35">
      <c r="A9" s="36" t="s">
        <v>76</v>
      </c>
      <c r="B9" s="19">
        <v>310016.00000000006</v>
      </c>
      <c r="C9" s="38"/>
      <c r="D9" s="19">
        <v>368144.00000000006</v>
      </c>
      <c r="E9" s="19"/>
      <c r="F9" s="45"/>
      <c r="G9" s="36"/>
      <c r="AI9" s="34" t="s">
        <v>71</v>
      </c>
    </row>
    <row r="10" spans="1:35" ht="31.2" customHeight="1" thickBot="1" x14ac:dyDescent="0.35">
      <c r="A10" s="36" t="s">
        <v>77</v>
      </c>
      <c r="B10" s="19">
        <v>108000</v>
      </c>
      <c r="C10" s="19"/>
      <c r="D10" s="19">
        <v>336000</v>
      </c>
      <c r="E10" s="19"/>
      <c r="F10" s="45"/>
      <c r="G10" s="36"/>
      <c r="AI10" s="34" t="s">
        <v>72</v>
      </c>
    </row>
    <row r="11" spans="1:35" ht="31.2" customHeight="1" thickBot="1" x14ac:dyDescent="0.35">
      <c r="A11" s="37" t="s">
        <v>78</v>
      </c>
      <c r="B11" s="43">
        <f>B5-(SUM(B7:B10))</f>
        <v>806944</v>
      </c>
      <c r="C11" s="43">
        <f t="shared" ref="C11:D11" si="0">C5-(SUM(C7:C10))</f>
        <v>0</v>
      </c>
      <c r="D11" s="43">
        <f t="shared" si="0"/>
        <v>620176</v>
      </c>
      <c r="E11" s="19"/>
      <c r="F11" s="45"/>
      <c r="G11" s="36"/>
    </row>
    <row r="12" spans="1:35" ht="31.2" customHeight="1" thickBot="1" x14ac:dyDescent="0.35">
      <c r="A12" s="37" t="s">
        <v>79</v>
      </c>
      <c r="B12" s="42"/>
      <c r="C12" s="42"/>
      <c r="D12" s="42"/>
      <c r="E12" s="42"/>
      <c r="F12" s="47"/>
      <c r="G12" s="39"/>
    </row>
    <row r="13" spans="1:35" ht="31.2" customHeight="1" thickBot="1" x14ac:dyDescent="0.35">
      <c r="A13" s="36" t="s">
        <v>80</v>
      </c>
      <c r="B13" s="19">
        <v>120000</v>
      </c>
      <c r="C13" s="19"/>
      <c r="D13" s="19">
        <f>B13</f>
        <v>120000</v>
      </c>
      <c r="E13" s="19"/>
      <c r="F13" s="45"/>
      <c r="G13" s="36"/>
    </row>
    <row r="14" spans="1:35" ht="31.2" customHeight="1" thickBot="1" x14ac:dyDescent="0.35">
      <c r="A14" s="36" t="s">
        <v>81</v>
      </c>
      <c r="B14" s="19">
        <v>85000</v>
      </c>
      <c r="C14" s="19"/>
      <c r="D14" s="19">
        <v>85000</v>
      </c>
      <c r="E14" s="19"/>
      <c r="F14" s="45"/>
      <c r="G14" s="36"/>
    </row>
    <row r="15" spans="1:35" ht="31.2" customHeight="1" thickBot="1" x14ac:dyDescent="0.35">
      <c r="A15" s="36" t="s">
        <v>82</v>
      </c>
      <c r="B15" s="19">
        <v>2500</v>
      </c>
      <c r="C15" s="19"/>
      <c r="D15" s="19">
        <v>2800</v>
      </c>
      <c r="E15" s="19"/>
      <c r="F15" s="45"/>
      <c r="G15" s="36"/>
    </row>
    <row r="16" spans="1:35" ht="31.2" customHeight="1" thickBot="1" x14ac:dyDescent="0.35">
      <c r="A16" s="36" t="s">
        <v>83</v>
      </c>
      <c r="B16" s="19">
        <v>45000</v>
      </c>
      <c r="C16" s="19"/>
      <c r="D16" s="19">
        <v>76500</v>
      </c>
      <c r="E16" s="19"/>
      <c r="F16" s="45"/>
      <c r="G16" s="36"/>
    </row>
    <row r="17" spans="1:7" ht="31.2" customHeight="1" thickBot="1" x14ac:dyDescent="0.35">
      <c r="A17" s="37" t="s">
        <v>84</v>
      </c>
      <c r="B17" s="43">
        <f>B11-(SUM(B13:B16))</f>
        <v>554444</v>
      </c>
      <c r="C17" s="43">
        <f t="shared" ref="C17:D17" si="1">C11-(SUM(C13:C16))</f>
        <v>0</v>
      </c>
      <c r="D17" s="43">
        <f t="shared" si="1"/>
        <v>335876</v>
      </c>
      <c r="E17" s="19"/>
      <c r="F17" s="45"/>
      <c r="G17" s="36"/>
    </row>
  </sheetData>
  <mergeCells count="2">
    <mergeCell ref="A4:G4"/>
    <mergeCell ref="A1:C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Task 5 Instructions</vt:lpstr>
      <vt:lpstr>Assembly</vt:lpstr>
      <vt:lpstr>Cash Budget</vt:lpstr>
      <vt:lpstr>Assembly - Solution</vt:lpstr>
      <vt:lpstr>Cash Budget - Solution</vt:lpstr>
      <vt:lpstr>Screen shot for goal seek</vt:lpstr>
      <vt:lpstr>Task 5 - Marking Scheme</vt:lpstr>
      <vt:lpstr>Task 6 Instructions</vt:lpstr>
      <vt:lpstr>Operating budget</vt:lpstr>
      <vt:lpstr>Operating budget - Solution</vt:lpstr>
      <vt:lpstr>Task 6 - Marking Scheme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Safina Bi Yasin</dc:creator>
  <cp:lastModifiedBy>Safina Bi Yasin</cp:lastModifiedBy>
  <dcterms:created xsi:type="dcterms:W3CDTF">2022-05-14T13:51:16Z</dcterms:created>
  <dcterms:modified xsi:type="dcterms:W3CDTF">2022-07-14T17:51:08Z</dcterms:modified>
</cp:coreProperties>
</file>